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90" windowWidth="7515" windowHeight="5895" tabRatio="602" activeTab="1"/>
  </bookViews>
  <sheets>
    <sheet name="TKTS QIV-07" sheetId="1" r:id="rId1"/>
    <sheet name="KQKD Q4- 07" sheetId="2" r:id="rId2"/>
  </sheets>
  <definedNames>
    <definedName name="_xlnm.Print_Titles" localSheetId="1">'KQKD Q4- 07'!$A:$C</definedName>
    <definedName name="_xlnm.Print_Titles" localSheetId="0">'TKTS QIV-07'!$A:$A</definedName>
  </definedNames>
  <calcPr fullCalcOnLoad="1"/>
</workbook>
</file>

<file path=xl/sharedStrings.xml><?xml version="1.0" encoding="utf-8"?>
<sst xmlns="http://schemas.openxmlformats.org/spreadsheetml/2006/main" count="215" uniqueCount="202">
  <si>
    <t>B¶ng c©n ®èi kÕ to¸n</t>
  </si>
  <si>
    <t>§¬n vÞ : ®ång</t>
  </si>
  <si>
    <t>Tµi s¶n</t>
  </si>
  <si>
    <t>M· sè</t>
  </si>
  <si>
    <t xml:space="preserve">Sè ®Çu n¨m </t>
  </si>
  <si>
    <t>Sè cuèi kú</t>
  </si>
  <si>
    <t xml:space="preserve">  II. C¸c kho¶n ®Çu t­ tµi chÝnh ng¾n h¹n</t>
  </si>
  <si>
    <t xml:space="preserve">   2. §Çu t­ ng¾n h¹n kh¸c</t>
  </si>
  <si>
    <t xml:space="preserve">  III. C¸c kho¶n ph¶i thu</t>
  </si>
  <si>
    <t xml:space="preserve">   1. Ph¶i thu cu¶ kh¸ch hµng</t>
  </si>
  <si>
    <t xml:space="preserve">   2. Tr¶ tr­íc cho ng­êi b¸n</t>
  </si>
  <si>
    <t xml:space="preserve">  IV. Hµng tån kho</t>
  </si>
  <si>
    <t xml:space="preserve"> VI. Chi sù nghiÖp</t>
  </si>
  <si>
    <t xml:space="preserve">   1. Chi sù nghiÖp n¨m tr­íc</t>
  </si>
  <si>
    <t xml:space="preserve">   2. Chi sù nghiÖp n¨m nay</t>
  </si>
  <si>
    <t xml:space="preserve">   1. TSC§ h÷u h×nh</t>
  </si>
  <si>
    <t xml:space="preserve">    a. Nguyªn gi¸</t>
  </si>
  <si>
    <t xml:space="preserve">    b. Gi¸ trÞ hao mßn luü kÕ</t>
  </si>
  <si>
    <t xml:space="preserve">   3. TSC§ v« h×nh</t>
  </si>
  <si>
    <t xml:space="preserve">   3. §Çu t­ dµi h¹n kh¸c</t>
  </si>
  <si>
    <t>Nguån vèn</t>
  </si>
  <si>
    <t xml:space="preserve"> A. Nî ph¶i tr¶</t>
  </si>
  <si>
    <t xml:space="preserve">  I. Nî ng¾n h¹n</t>
  </si>
  <si>
    <t xml:space="preserve">  II. Nî dµi h¹n</t>
  </si>
  <si>
    <t xml:space="preserve"> B. Vèn chñ së h÷u</t>
  </si>
  <si>
    <t xml:space="preserve">   3.Nguån kinh phÝ ®· h×nh thµnh TSC§</t>
  </si>
  <si>
    <t>Tæng céng nguån vèn</t>
  </si>
  <si>
    <t xml:space="preserve">                  Tæng Gi¸m ®èc</t>
  </si>
  <si>
    <t xml:space="preserve">    1. TiÒn </t>
  </si>
  <si>
    <t xml:space="preserve">    2. C¸c kho¶n t­¬ng ®­¬ng tiÒn</t>
  </si>
  <si>
    <t xml:space="preserve">   2. Dù phßng gi¶m gi¸ ®Çu t­ ng¾n h¹n</t>
  </si>
  <si>
    <t xml:space="preserve">   1. §Çu t­ ng¾n h¹n</t>
  </si>
  <si>
    <t xml:space="preserve">   3. Ph¶i thu néi bé ng¾n h¹n</t>
  </si>
  <si>
    <t xml:space="preserve">   4. Ph¶i thu theo kÕ ho¹ch hîp ®ång x©y dùng</t>
  </si>
  <si>
    <t xml:space="preserve">   1. Hµng tån kho</t>
  </si>
  <si>
    <t xml:space="preserve">   2. Dù phßng gi¶m gi¸ hµng tån kho</t>
  </si>
  <si>
    <t xml:space="preserve">  V. Tµi s¶n ng¾n h¹n kh¸c</t>
  </si>
  <si>
    <t xml:space="preserve">   2. ThuÕ GTGT ®­îc khÊu trõ</t>
  </si>
  <si>
    <t xml:space="preserve">   1. Chi phÝ tr¶ tr­íc ng¾n h¹n</t>
  </si>
  <si>
    <t xml:space="preserve">   3. ThuÕ vµ c¸c kho¶n ph¶i thu Nhµ n­íc</t>
  </si>
  <si>
    <t xml:space="preserve">   4. Tµi s¶n ng¾n h¹n kh¸c</t>
  </si>
  <si>
    <t>TæNG CéNG tµI S¶n</t>
  </si>
  <si>
    <t xml:space="preserve">   1. Vay vµ nî ng¾n h¹n</t>
  </si>
  <si>
    <t>ThuyÕt minh</t>
  </si>
  <si>
    <t xml:space="preserve"> B. Tµi s¶n dµi h¹n</t>
  </si>
  <si>
    <t xml:space="preserve"> A. Tµi s¶n ng¾n h¹n</t>
  </si>
  <si>
    <t>I. C¸c kho¶n ph¶i thu dµi h¹n</t>
  </si>
  <si>
    <t xml:space="preserve">   1. Ph¶i thu dµi h¹n cña kh¸ch hµng</t>
  </si>
  <si>
    <t xml:space="preserve">   2. Vèn kinh doanh ë ®¬n vÞ trùc thuéc</t>
  </si>
  <si>
    <t xml:space="preserve">   3. Ph¶i thu dµi h¹n néi bé </t>
  </si>
  <si>
    <t xml:space="preserve">   4. Ph¶i thu dµi h¹n kh¸c</t>
  </si>
  <si>
    <t xml:space="preserve">   5. Dù phßng ph¶i thu dµi h¹n khã ®ßi</t>
  </si>
  <si>
    <t xml:space="preserve"> II. Tµi s¶n cè ®Þnh</t>
  </si>
  <si>
    <t xml:space="preserve">   4. Chi phÝ x©y dùng c¬ b¶n dë dang</t>
  </si>
  <si>
    <t xml:space="preserve">  III.  BÊt ®éng s¶n ®Çu t­</t>
  </si>
  <si>
    <t xml:space="preserve">   1. Nguyªn gi¸</t>
  </si>
  <si>
    <t xml:space="preserve">  IV. C¸c kho¶n ®Çu t­ tµi chÝnh dµi h¹n</t>
  </si>
  <si>
    <t xml:space="preserve">   1. §Çu  t­ vµo c«ng ty con</t>
  </si>
  <si>
    <t xml:space="preserve">   2.  §Çu t­ vµo c«ng ty liªn kÕt,liªn doanh</t>
  </si>
  <si>
    <t xml:space="preserve">  IV. Tµi s¶n dµi h¹n kh¸c</t>
  </si>
  <si>
    <t xml:space="preserve">   1. Chi phÝ tr¶ tr­íc dµi h¹n</t>
  </si>
  <si>
    <t xml:space="preserve">   3. Tµi s¶n dµi h¹n kh¸c</t>
  </si>
  <si>
    <t xml:space="preserve">   I. TiÒn vµ c¸c kho¶n t­¬ng ®­¬ng tiÒn</t>
  </si>
  <si>
    <t xml:space="preserve">   2. Ph¶i tr¶ ng­êi b¸n</t>
  </si>
  <si>
    <t xml:space="preserve">   3. Ng­êi mua tr¶ tiÒn tr­íc</t>
  </si>
  <si>
    <t xml:space="preserve">   4. ThuÕ vµ c¸c kho¶n ph¶i nép Nhµ n­íc</t>
  </si>
  <si>
    <t xml:space="preserve">   5. Ph¶i tr¶ ng­êi lao ®éng</t>
  </si>
  <si>
    <t xml:space="preserve">   6. Chi phÝ ph¶i tr¶</t>
  </si>
  <si>
    <t>V.01</t>
  </si>
  <si>
    <t>V.02</t>
  </si>
  <si>
    <t xml:space="preserve">   5. C¸c kho¶n ph¶i thu kh¸c</t>
  </si>
  <si>
    <t>V.03</t>
  </si>
  <si>
    <t>V.04</t>
  </si>
  <si>
    <t>V.05</t>
  </si>
  <si>
    <t xml:space="preserve">   2. Tµi s¶n thuÕ thu nhËp ho·n l¹i</t>
  </si>
  <si>
    <t xml:space="preserve">   7. Ph¶i tr¶ néi bé</t>
  </si>
  <si>
    <t xml:space="preserve">   8. Ph¶i tr¶ theo tiÕn ®é hîp ®ång x©y dùng</t>
  </si>
  <si>
    <t xml:space="preserve">   9. C¸c kho¶n ph¶i tr¶, ph¶i nép ng¾n h¹n kh¸c</t>
  </si>
  <si>
    <t xml:space="preserve">  10. Dù phßng ph¶i tr¶ ng¾n h¹n</t>
  </si>
  <si>
    <t xml:space="preserve">   1. Ph¶i tr¶ dµi h¹n ng­êi b¸n</t>
  </si>
  <si>
    <t xml:space="preserve">   2. Ph¶i tr¶ dµi h¹n néi bé</t>
  </si>
  <si>
    <t xml:space="preserve">   3. Ph¶i tr¶ dµi h¹n kh¸c</t>
  </si>
  <si>
    <t xml:space="preserve">   4. Vay vµ nî dµi h¹n</t>
  </si>
  <si>
    <t xml:space="preserve">   5. ThuÕ thu nhËp ho·n l¹i ph¶i tr¶</t>
  </si>
  <si>
    <t xml:space="preserve">   6. Dù phßng trî cÊp mÊt viÖc lµm</t>
  </si>
  <si>
    <t xml:space="preserve">   7. Dù phßng ph¶i tr¶ dµi h¹n</t>
  </si>
  <si>
    <t xml:space="preserve">  I. Vèn chñ së h÷u</t>
  </si>
  <si>
    <t xml:space="preserve">   1. Vèn ®Çu t­ cña chñ së h÷u</t>
  </si>
  <si>
    <t xml:space="preserve">   2. ThÆng d­ vèn cæ phÇn</t>
  </si>
  <si>
    <t xml:space="preserve">   3. Vèn kh¸c cña chñ së h÷u</t>
  </si>
  <si>
    <t xml:space="preserve">   5. Chªnh lÖch ®¸nh gi¸ l¹i tµi s¶n</t>
  </si>
  <si>
    <t xml:space="preserve">   6. Chªnh lÖch tû gi¸ hèi ®o¸i</t>
  </si>
  <si>
    <t xml:space="preserve">   7. Quü ®Çu t­ ph¸t triÓn</t>
  </si>
  <si>
    <t xml:space="preserve">   8. Quü dù phßng tµi chÝnh</t>
  </si>
  <si>
    <t xml:space="preserve">   9. Quü kh¸c thuéc vèn chñ së h÷u</t>
  </si>
  <si>
    <t xml:space="preserve">   11. Nguån vèn ®Çu t­ XDCB</t>
  </si>
  <si>
    <t xml:space="preserve">  II. Nguån kinh phÝ vµ quü kh¸c</t>
  </si>
  <si>
    <t xml:space="preserve">   2. Nguån kinh phÝ </t>
  </si>
  <si>
    <t xml:space="preserve">   4. Cæ phiÕu quü </t>
  </si>
  <si>
    <t xml:space="preserve">   1. Quü khen th­ëng, phóc lîi</t>
  </si>
  <si>
    <t>V.17</t>
  </si>
  <si>
    <t>V.16</t>
  </si>
  <si>
    <t>V.15</t>
  </si>
  <si>
    <t>V.14</t>
  </si>
  <si>
    <t>V.13</t>
  </si>
  <si>
    <t>V.12</t>
  </si>
  <si>
    <t>V.10</t>
  </si>
  <si>
    <t>V.08</t>
  </si>
  <si>
    <t>V.07</t>
  </si>
  <si>
    <t>V.06</t>
  </si>
  <si>
    <t xml:space="preserve">   2. Gi¸ trÞ hao mßn Luü kÕ </t>
  </si>
  <si>
    <t xml:space="preserve">   6. Dù phßng c¸c kho¶n ph¶i thu khã ®ßi </t>
  </si>
  <si>
    <t xml:space="preserve">   2. TSC§  thuª tµi chÝnh</t>
  </si>
  <si>
    <t xml:space="preserve">   4. Dù phßng gi¶m gi¸ ®Çu t­ tµi chÝnh dµi h¹n </t>
  </si>
  <si>
    <t>T.minh</t>
  </si>
  <si>
    <t xml:space="preserve">             lËp biÓu                              KÕ to¸n tr­ëng</t>
  </si>
  <si>
    <t>Ngµy 31 th¸ng 12 n¨m 2007</t>
  </si>
  <si>
    <t xml:space="preserve">          Hµ néi, ngµy 25 th¸ng 1 n¨m 2008</t>
  </si>
  <si>
    <t>b¸o c¸o kÕt qu¶ ho¹t ®éng kinh doanh</t>
  </si>
  <si>
    <t>STT</t>
  </si>
  <si>
    <t>chØ tiªu</t>
  </si>
  <si>
    <t>Lòy kÕ ®Õn kú tr­íc</t>
  </si>
  <si>
    <t>Kú nµy</t>
  </si>
  <si>
    <t>Lòy kÕ tõ ®Çu n¨m</t>
  </si>
  <si>
    <t>1.</t>
  </si>
  <si>
    <t>Doanh thu b¸n hµng vµ cung cÊp dÞch vô</t>
  </si>
  <si>
    <t>01</t>
  </si>
  <si>
    <t>2.</t>
  </si>
  <si>
    <t>C¸c kho¶n gi¶m trõ doanh thu</t>
  </si>
  <si>
    <t>03</t>
  </si>
  <si>
    <t>+ ChiÕt khÊu th­¬ng m¹i</t>
  </si>
  <si>
    <t>+ Gi¶m gi¸ hµng b¸n</t>
  </si>
  <si>
    <t>+ Hµng b¸n bÞ tr¶ l¹i</t>
  </si>
  <si>
    <t>+ ThuÕ tiªu thô ®Æc biÖt, thuÕ xuÊt khÈu ph¶i nép</t>
  </si>
  <si>
    <t>3.</t>
  </si>
  <si>
    <t>Doanh thu thuÇn vÒ b¸n hµng vµ cung cÊp DV</t>
  </si>
  <si>
    <t>10</t>
  </si>
  <si>
    <t>4.</t>
  </si>
  <si>
    <t>Gi¸ vèn hµng b¸n</t>
  </si>
  <si>
    <t>11</t>
  </si>
  <si>
    <t>5.</t>
  </si>
  <si>
    <t>Lîi nhuËn gép vÒ b¸n hµng vµ cung cÊp DV</t>
  </si>
  <si>
    <t>20</t>
  </si>
  <si>
    <t>6.</t>
  </si>
  <si>
    <t>Doanh thu ho¹t ®éng tµi chÝnh</t>
  </si>
  <si>
    <t>21</t>
  </si>
  <si>
    <t>7.</t>
  </si>
  <si>
    <t>Chi phÝ tµi chÝnh</t>
  </si>
  <si>
    <t>22</t>
  </si>
  <si>
    <t>- Trong ®ã: Chi phÝ l·i vay</t>
  </si>
  <si>
    <t>23</t>
  </si>
  <si>
    <t>8.</t>
  </si>
  <si>
    <t>Chi phÝ b¸n hµng</t>
  </si>
  <si>
    <t>24</t>
  </si>
  <si>
    <t>9.</t>
  </si>
  <si>
    <t>Chi phÝ qu¶n lý doanh nghiÖp</t>
  </si>
  <si>
    <t>25</t>
  </si>
  <si>
    <t>10.</t>
  </si>
  <si>
    <t>Lîi nhuËn thuÇn tõ ho¹t ®éng kinh doanh</t>
  </si>
  <si>
    <t>30</t>
  </si>
  <si>
    <t>11.</t>
  </si>
  <si>
    <t>Thu nhËp kh¸c</t>
  </si>
  <si>
    <t>31</t>
  </si>
  <si>
    <t>12.</t>
  </si>
  <si>
    <t>Chi phÝ kh¸c</t>
  </si>
  <si>
    <t>32</t>
  </si>
  <si>
    <t>13.</t>
  </si>
  <si>
    <t>Lîi nhuËn kh¸c</t>
  </si>
  <si>
    <t>40</t>
  </si>
  <si>
    <t>14.</t>
  </si>
  <si>
    <t>Tæng lîi nhuËn kÕ to¸n tr­íc thuÕ</t>
  </si>
  <si>
    <t>50</t>
  </si>
  <si>
    <t>15.</t>
  </si>
  <si>
    <t>Chi phÝ thuÕ TNDN hiÖn hµnh</t>
  </si>
  <si>
    <t>51</t>
  </si>
  <si>
    <t>16.</t>
  </si>
  <si>
    <t>Chi phÝ thuÕ TNDN ho·n l¹i</t>
  </si>
  <si>
    <t>17.</t>
  </si>
  <si>
    <t>Lîi nhuËn sau thuÕ thu nhËp doanh nghiÖp</t>
  </si>
  <si>
    <t>60</t>
  </si>
  <si>
    <t>18.</t>
  </si>
  <si>
    <t>L·i c¬ b¶n trªn cæ phiÕu</t>
  </si>
  <si>
    <t>LËp biÓu                                          KÕ to¸n tr­ëng</t>
  </si>
  <si>
    <t>Tæng Gi¸m ®èc</t>
  </si>
  <si>
    <t>Quý IV n¨m 2007</t>
  </si>
  <si>
    <t>Hµ Néi, ngµy  25  th¸ng 01 n¨m 2008</t>
  </si>
  <si>
    <t>Bïi Minh Ph­¬ng                           TrÇn V¨n Hµo</t>
  </si>
  <si>
    <t xml:space="preserve">   10. Lîi nhuËn sau thuÕ ch­a ph©n phèi</t>
  </si>
  <si>
    <t xml:space="preserve">        Ph¹m Hoµn ThiÖn                      TrÇn V¨n Hµo</t>
  </si>
  <si>
    <t xml:space="preserve">        C«ng ty cæ phÇn  S«ng §µ 12</t>
  </si>
  <si>
    <t>b¸o c¸o tµi chÝnh</t>
  </si>
  <si>
    <t>L« 1 khu G, §­êng NguyÔn Tu©n, QuËn Thanh xu©n, Hµ Néi</t>
  </si>
  <si>
    <t>Cho n¨m tµi chÝnh kÕt thóc ngµy 31/12/2007</t>
  </si>
  <si>
    <t xml:space="preserve">             Cho n¨m tµi chÝnh kÕt thóc ngµy 31/12/2007</t>
  </si>
  <si>
    <t>VI.1</t>
  </si>
  <si>
    <t>VI.2</t>
  </si>
  <si>
    <t>VI.3</t>
  </si>
  <si>
    <t>VI.4</t>
  </si>
  <si>
    <t>VI.5</t>
  </si>
  <si>
    <t>VI.6</t>
  </si>
  <si>
    <t>V.09</t>
  </si>
  <si>
    <t>V.11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</si>
</sst>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-* #,##0.00_-;\-* #,##0.00_-;_-* &quot;-&quot;??_-;_-@_-"/>
    <numFmt numFmtId="167" formatCode="#,##0.0_);[Red]\(#,##0.0\)"/>
  </numFmts>
  <fonts count="24">
    <font>
      <sz val="10"/>
      <name val=".VnArial"/>
      <family val="0"/>
    </font>
    <font>
      <b/>
      <sz val="12"/>
      <name val=".VnTime"/>
      <family val="2"/>
    </font>
    <font>
      <i/>
      <sz val="12"/>
      <name val=".VnTime"/>
      <family val="2"/>
    </font>
    <font>
      <b/>
      <sz val="11"/>
      <name val=".VnTimeH"/>
      <family val="2"/>
    </font>
    <font>
      <u val="single"/>
      <sz val="10"/>
      <color indexed="12"/>
      <name val=".VnArial"/>
      <family val="0"/>
    </font>
    <font>
      <b/>
      <sz val="10"/>
      <name val=".VnTime"/>
      <family val="2"/>
    </font>
    <font>
      <b/>
      <i/>
      <sz val="10"/>
      <name val=".VnTime"/>
      <family val="2"/>
    </font>
    <font>
      <sz val="10"/>
      <name val=".VnTime"/>
      <family val="2"/>
    </font>
    <font>
      <i/>
      <sz val="10"/>
      <name val=".VnTime"/>
      <family val="2"/>
    </font>
    <font>
      <b/>
      <sz val="16"/>
      <name val=".VnTimeH"/>
      <family val="2"/>
    </font>
    <font>
      <b/>
      <sz val="12"/>
      <name val=".VnTimeH"/>
      <family val="2"/>
    </font>
    <font>
      <b/>
      <i/>
      <sz val="12"/>
      <name val=".VnTime"/>
      <family val="2"/>
    </font>
    <font>
      <sz val="12"/>
      <name val=".VnTime"/>
      <family val="2"/>
    </font>
    <font>
      <i/>
      <sz val="13"/>
      <name val=".VnTime"/>
      <family val="2"/>
    </font>
    <font>
      <b/>
      <i/>
      <sz val="13"/>
      <name val=".VnTime"/>
      <family val="2"/>
    </font>
    <font>
      <u val="single"/>
      <sz val="10"/>
      <color indexed="36"/>
      <name val=".VnArial"/>
      <family val="0"/>
    </font>
    <font>
      <b/>
      <sz val="14"/>
      <name val=".VnArial NarrowH"/>
      <family val="2"/>
    </font>
    <font>
      <sz val="11"/>
      <name val=".VnTime"/>
      <family val="0"/>
    </font>
    <font>
      <i/>
      <sz val="11"/>
      <name val=".VnTime"/>
      <family val="2"/>
    </font>
    <font>
      <b/>
      <sz val="11"/>
      <name val=".VnTime"/>
      <family val="2"/>
    </font>
    <font>
      <sz val="8"/>
      <name val=".VnArial"/>
      <family val="0"/>
    </font>
    <font>
      <b/>
      <sz val="12"/>
      <color indexed="8"/>
      <name val=".VnTimeH"/>
      <family val="2"/>
    </font>
    <font>
      <b/>
      <sz val="11"/>
      <color indexed="8"/>
      <name val=".VnTime"/>
      <family val="2"/>
    </font>
    <font>
      <sz val="11"/>
      <color indexed="8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38" fontId="7" fillId="0" borderId="0" xfId="0" applyNumberFormat="1" applyFont="1" applyAlignment="1">
      <alignment/>
    </xf>
    <xf numFmtId="38" fontId="5" fillId="0" borderId="0" xfId="0" applyNumberFormat="1" applyFont="1" applyBorder="1" applyAlignment="1">
      <alignment/>
    </xf>
    <xf numFmtId="38" fontId="5" fillId="0" borderId="0" xfId="0" applyNumberFormat="1" applyFont="1" applyAlignment="1">
      <alignment/>
    </xf>
    <xf numFmtId="38" fontId="6" fillId="0" borderId="0" xfId="0" applyNumberFormat="1" applyFont="1" applyAlignment="1">
      <alignment/>
    </xf>
    <xf numFmtId="38" fontId="7" fillId="0" borderId="0" xfId="0" applyNumberFormat="1" applyFont="1" applyAlignment="1">
      <alignment horizontal="center" vertical="center"/>
    </xf>
    <xf numFmtId="38" fontId="5" fillId="0" borderId="0" xfId="0" applyNumberFormat="1" applyFont="1" applyAlignment="1">
      <alignment horizontal="center"/>
    </xf>
    <xf numFmtId="38" fontId="7" fillId="0" borderId="0" xfId="0" applyNumberFormat="1" applyFont="1" applyAlignment="1">
      <alignment horizontal="center"/>
    </xf>
    <xf numFmtId="38" fontId="8" fillId="0" borderId="0" xfId="0" applyNumberFormat="1" applyFont="1" applyAlignment="1">
      <alignment/>
    </xf>
    <xf numFmtId="38" fontId="10" fillId="0" borderId="1" xfId="0" applyNumberFormat="1" applyFont="1" applyBorder="1" applyAlignment="1">
      <alignment horizontal="center" vertical="center"/>
    </xf>
    <xf numFmtId="38" fontId="1" fillId="0" borderId="1" xfId="0" applyNumberFormat="1" applyFont="1" applyBorder="1" applyAlignment="1">
      <alignment horizontal="center" vertical="center"/>
    </xf>
    <xf numFmtId="38" fontId="1" fillId="0" borderId="1" xfId="0" applyNumberFormat="1" applyFont="1" applyBorder="1" applyAlignment="1">
      <alignment horizontal="center" vertical="center" wrapText="1"/>
    </xf>
    <xf numFmtId="38" fontId="1" fillId="0" borderId="2" xfId="0" applyNumberFormat="1" applyFont="1" applyBorder="1" applyAlignment="1">
      <alignment/>
    </xf>
    <xf numFmtId="38" fontId="1" fillId="0" borderId="2" xfId="0" applyNumberFormat="1" applyFont="1" applyBorder="1" applyAlignment="1">
      <alignment horizontal="center"/>
    </xf>
    <xf numFmtId="38" fontId="11" fillId="0" borderId="3" xfId="0" applyNumberFormat="1" applyFont="1" applyBorder="1" applyAlignment="1">
      <alignment/>
    </xf>
    <xf numFmtId="38" fontId="11" fillId="0" borderId="3" xfId="0" applyNumberFormat="1" applyFont="1" applyBorder="1" applyAlignment="1">
      <alignment horizontal="center"/>
    </xf>
    <xf numFmtId="38" fontId="12" fillId="0" borderId="3" xfId="0" applyNumberFormat="1" applyFont="1" applyBorder="1" applyAlignment="1">
      <alignment/>
    </xf>
    <xf numFmtId="38" fontId="12" fillId="0" borderId="3" xfId="0" applyNumberFormat="1" applyFont="1" applyBorder="1" applyAlignment="1">
      <alignment horizontal="center"/>
    </xf>
    <xf numFmtId="38" fontId="1" fillId="0" borderId="3" xfId="0" applyNumberFormat="1" applyFont="1" applyBorder="1" applyAlignment="1">
      <alignment/>
    </xf>
    <xf numFmtId="38" fontId="1" fillId="0" borderId="3" xfId="0" applyNumberFormat="1" applyFont="1" applyBorder="1" applyAlignment="1">
      <alignment horizontal="center"/>
    </xf>
    <xf numFmtId="38" fontId="2" fillId="0" borderId="3" xfId="0" applyNumberFormat="1" applyFont="1" applyBorder="1" applyAlignment="1">
      <alignment/>
    </xf>
    <xf numFmtId="38" fontId="2" fillId="0" borderId="3" xfId="0" applyNumberFormat="1" applyFont="1" applyBorder="1" applyAlignment="1">
      <alignment horizontal="center"/>
    </xf>
    <xf numFmtId="38" fontId="12" fillId="0" borderId="4" xfId="0" applyNumberFormat="1" applyFont="1" applyBorder="1" applyAlignment="1">
      <alignment/>
    </xf>
    <xf numFmtId="38" fontId="12" fillId="0" borderId="4" xfId="0" applyNumberFormat="1" applyFont="1" applyBorder="1" applyAlignment="1">
      <alignment horizontal="center"/>
    </xf>
    <xf numFmtId="38" fontId="10" fillId="0" borderId="1" xfId="0" applyNumberFormat="1" applyFont="1" applyBorder="1" applyAlignment="1">
      <alignment horizontal="center"/>
    </xf>
    <xf numFmtId="38" fontId="1" fillId="0" borderId="1" xfId="0" applyNumberFormat="1" applyFont="1" applyBorder="1" applyAlignment="1">
      <alignment horizontal="center"/>
    </xf>
    <xf numFmtId="38" fontId="1" fillId="0" borderId="1" xfId="0" applyNumberFormat="1" applyFont="1" applyBorder="1" applyAlignment="1">
      <alignment/>
    </xf>
    <xf numFmtId="38" fontId="1" fillId="0" borderId="0" xfId="0" applyNumberFormat="1" applyFont="1" applyBorder="1" applyAlignment="1">
      <alignment horizontal="center"/>
    </xf>
    <xf numFmtId="38" fontId="1" fillId="0" borderId="0" xfId="0" applyNumberFormat="1" applyFont="1" applyBorder="1" applyAlignment="1">
      <alignment/>
    </xf>
    <xf numFmtId="38" fontId="1" fillId="0" borderId="0" xfId="0" applyNumberFormat="1" applyFont="1" applyAlignment="1">
      <alignment horizontal="center"/>
    </xf>
    <xf numFmtId="38" fontId="10" fillId="0" borderId="5" xfId="0" applyNumberFormat="1" applyFont="1" applyBorder="1" applyAlignment="1">
      <alignment horizontal="center"/>
    </xf>
    <xf numFmtId="38" fontId="1" fillId="0" borderId="5" xfId="0" applyNumberFormat="1" applyFont="1" applyBorder="1" applyAlignment="1">
      <alignment horizontal="center"/>
    </xf>
    <xf numFmtId="38" fontId="1" fillId="0" borderId="5" xfId="0" applyNumberFormat="1" applyFont="1" applyBorder="1" applyAlignment="1">
      <alignment/>
    </xf>
    <xf numFmtId="38" fontId="12" fillId="0" borderId="0" xfId="0" applyNumberFormat="1" applyFont="1" applyAlignment="1">
      <alignment/>
    </xf>
    <xf numFmtId="38" fontId="12" fillId="0" borderId="0" xfId="0" applyNumberFormat="1" applyFont="1" applyAlignment="1">
      <alignment horizontal="center"/>
    </xf>
    <xf numFmtId="38" fontId="3" fillId="0" borderId="0" xfId="0" applyNumberFormat="1" applyFont="1" applyAlignment="1">
      <alignment/>
    </xf>
    <xf numFmtId="38" fontId="3" fillId="0" borderId="0" xfId="0" applyNumberFormat="1" applyFont="1" applyAlignment="1">
      <alignment horizontal="center"/>
    </xf>
    <xf numFmtId="38" fontId="12" fillId="2" borderId="3" xfId="0" applyNumberFormat="1" applyFont="1" applyFill="1" applyBorder="1" applyAlignment="1">
      <alignment/>
    </xf>
    <xf numFmtId="38" fontId="12" fillId="2" borderId="3" xfId="0" applyNumberFormat="1" applyFont="1" applyFill="1" applyBorder="1" applyAlignment="1">
      <alignment horizontal="center"/>
    </xf>
    <xf numFmtId="38" fontId="7" fillId="2" borderId="0" xfId="0" applyNumberFormat="1" applyFont="1" applyFill="1" applyAlignment="1">
      <alignment/>
    </xf>
    <xf numFmtId="38" fontId="1" fillId="0" borderId="0" xfId="0" applyNumberFormat="1" applyFont="1" applyAlignment="1">
      <alignment horizontal="left"/>
    </xf>
    <xf numFmtId="38" fontId="6" fillId="2" borderId="0" xfId="0" applyNumberFormat="1" applyFont="1" applyFill="1" applyAlignment="1">
      <alignment/>
    </xf>
    <xf numFmtId="38" fontId="5" fillId="2" borderId="0" xfId="0" applyNumberFormat="1" applyFont="1" applyFill="1" applyAlignment="1">
      <alignment horizontal="center"/>
    </xf>
    <xf numFmtId="38" fontId="1" fillId="2" borderId="1" xfId="0" applyNumberFormat="1" applyFont="1" applyFill="1" applyBorder="1" applyAlignment="1">
      <alignment/>
    </xf>
    <xf numFmtId="38" fontId="1" fillId="2" borderId="0" xfId="0" applyNumberFormat="1" applyFont="1" applyFill="1" applyAlignment="1">
      <alignment horizontal="center"/>
    </xf>
    <xf numFmtId="38" fontId="1" fillId="2" borderId="1" xfId="0" applyNumberFormat="1" applyFont="1" applyFill="1" applyBorder="1" applyAlignment="1">
      <alignment horizontal="center" vertical="center"/>
    </xf>
    <xf numFmtId="38" fontId="1" fillId="2" borderId="2" xfId="0" applyNumberFormat="1" applyFont="1" applyFill="1" applyBorder="1" applyAlignment="1">
      <alignment/>
    </xf>
    <xf numFmtId="38" fontId="11" fillId="2" borderId="3" xfId="0" applyNumberFormat="1" applyFont="1" applyFill="1" applyBorder="1" applyAlignment="1">
      <alignment/>
    </xf>
    <xf numFmtId="38" fontId="1" fillId="2" borderId="3" xfId="0" applyNumberFormat="1" applyFont="1" applyFill="1" applyBorder="1" applyAlignment="1">
      <alignment/>
    </xf>
    <xf numFmtId="38" fontId="2" fillId="2" borderId="3" xfId="0" applyNumberFormat="1" applyFont="1" applyFill="1" applyBorder="1" applyAlignment="1">
      <alignment/>
    </xf>
    <xf numFmtId="38" fontId="1" fillId="2" borderId="0" xfId="0" applyNumberFormat="1" applyFont="1" applyFill="1" applyBorder="1" applyAlignment="1">
      <alignment/>
    </xf>
    <xf numFmtId="38" fontId="12" fillId="2" borderId="6" xfId="0" applyNumberFormat="1" applyFont="1" applyFill="1" applyBorder="1" applyAlignment="1">
      <alignment/>
    </xf>
    <xf numFmtId="38" fontId="13" fillId="2" borderId="0" xfId="0" applyNumberFormat="1" applyFont="1" applyFill="1" applyAlignment="1">
      <alignment horizontal="center"/>
    </xf>
    <xf numFmtId="38" fontId="3" fillId="2" borderId="0" xfId="0" applyNumberFormat="1" applyFont="1" applyFill="1" applyAlignment="1">
      <alignment horizontal="center"/>
    </xf>
    <xf numFmtId="38" fontId="11" fillId="2" borderId="3" xfId="0" applyNumberFormat="1" applyFont="1" applyFill="1" applyBorder="1" applyAlignment="1">
      <alignment horizontal="center"/>
    </xf>
    <xf numFmtId="41" fontId="17" fillId="0" borderId="0" xfId="17" applyNumberFormat="1" applyFont="1" applyFill="1" applyAlignment="1">
      <alignment/>
    </xf>
    <xf numFmtId="41" fontId="3" fillId="0" borderId="0" xfId="17" applyNumberFormat="1" applyFont="1" applyFill="1" applyAlignment="1">
      <alignment horizontal="center"/>
    </xf>
    <xf numFmtId="41" fontId="18" fillId="0" borderId="0" xfId="17" applyNumberFormat="1" applyFont="1" applyFill="1" applyAlignment="1">
      <alignment horizontal="right"/>
    </xf>
    <xf numFmtId="41" fontId="18" fillId="0" borderId="0" xfId="17" applyNumberFormat="1" applyFont="1" applyFill="1" applyAlignment="1">
      <alignment horizontal="center"/>
    </xf>
    <xf numFmtId="41" fontId="17" fillId="0" borderId="0" xfId="17" applyNumberFormat="1" applyFont="1" applyFill="1" applyAlignment="1">
      <alignment horizontal="center"/>
    </xf>
    <xf numFmtId="41" fontId="3" fillId="0" borderId="7" xfId="17" applyNumberFormat="1" applyFont="1" applyFill="1" applyBorder="1" applyAlignment="1">
      <alignment horizontal="center" vertical="center" wrapText="1"/>
    </xf>
    <xf numFmtId="41" fontId="19" fillId="0" borderId="7" xfId="17" applyNumberFormat="1" applyFont="1" applyFill="1" applyBorder="1" applyAlignment="1">
      <alignment horizontal="center" vertical="center" wrapText="1"/>
    </xf>
    <xf numFmtId="41" fontId="19" fillId="0" borderId="7" xfId="15" applyNumberFormat="1" applyFont="1" applyFill="1" applyBorder="1" applyAlignment="1">
      <alignment horizontal="center" vertical="center" wrapText="1"/>
    </xf>
    <xf numFmtId="41" fontId="19" fillId="0" borderId="0" xfId="17" applyNumberFormat="1" applyFont="1" applyFill="1" applyAlignment="1">
      <alignment vertical="center" wrapText="1"/>
    </xf>
    <xf numFmtId="41" fontId="3" fillId="0" borderId="4" xfId="17" applyNumberFormat="1" applyFont="1" applyFill="1" applyBorder="1" applyAlignment="1">
      <alignment horizontal="center" vertical="center" wrapText="1"/>
    </xf>
    <xf numFmtId="0" fontId="3" fillId="0" borderId="4" xfId="17" applyNumberFormat="1" applyFont="1" applyFill="1" applyBorder="1" applyAlignment="1">
      <alignment horizontal="center" vertical="center" wrapText="1"/>
    </xf>
    <xf numFmtId="0" fontId="19" fillId="0" borderId="4" xfId="17" applyNumberFormat="1" applyFont="1" applyFill="1" applyBorder="1" applyAlignment="1">
      <alignment horizontal="center" vertical="center" wrapText="1"/>
    </xf>
    <xf numFmtId="41" fontId="19" fillId="0" borderId="0" xfId="17" applyNumberFormat="1" applyFont="1" applyFill="1" applyAlignment="1">
      <alignment horizontal="center" vertical="center" wrapText="1"/>
    </xf>
    <xf numFmtId="41" fontId="5" fillId="0" borderId="2" xfId="17" applyNumberFormat="1" applyFont="1" applyFill="1" applyBorder="1" applyAlignment="1" quotePrefix="1">
      <alignment/>
    </xf>
    <xf numFmtId="41" fontId="5" fillId="0" borderId="2" xfId="17" applyNumberFormat="1" applyFont="1" applyFill="1" applyBorder="1" applyAlignment="1">
      <alignment/>
    </xf>
    <xf numFmtId="41" fontId="19" fillId="0" borderId="2" xfId="17" applyNumberFormat="1" applyFont="1" applyFill="1" applyBorder="1" applyAlignment="1">
      <alignment horizontal="center"/>
    </xf>
    <xf numFmtId="41" fontId="5" fillId="0" borderId="2" xfId="15" applyNumberFormat="1" applyFont="1" applyFill="1" applyBorder="1" applyAlignment="1">
      <alignment horizontal="center"/>
    </xf>
    <xf numFmtId="41" fontId="5" fillId="0" borderId="3" xfId="15" applyNumberFormat="1" applyFont="1" applyFill="1" applyBorder="1" applyAlignment="1">
      <alignment horizontal="center"/>
    </xf>
    <xf numFmtId="41" fontId="19" fillId="0" borderId="0" xfId="17" applyNumberFormat="1" applyFont="1" applyFill="1" applyAlignment="1">
      <alignment/>
    </xf>
    <xf numFmtId="41" fontId="5" fillId="0" borderId="3" xfId="17" applyNumberFormat="1" applyFont="1" applyFill="1" applyBorder="1" applyAlignment="1" quotePrefix="1">
      <alignment/>
    </xf>
    <xf numFmtId="41" fontId="5" fillId="0" borderId="3" xfId="17" applyNumberFormat="1" applyFont="1" applyFill="1" applyBorder="1" applyAlignment="1">
      <alignment/>
    </xf>
    <xf numFmtId="41" fontId="19" fillId="0" borderId="3" xfId="17" applyNumberFormat="1" applyFont="1" applyFill="1" applyBorder="1" applyAlignment="1">
      <alignment horizontal="center"/>
    </xf>
    <xf numFmtId="41" fontId="7" fillId="0" borderId="3" xfId="17" applyNumberFormat="1" applyFont="1" applyFill="1" applyBorder="1" applyAlignment="1">
      <alignment/>
    </xf>
    <xf numFmtId="41" fontId="7" fillId="0" borderId="3" xfId="17" applyNumberFormat="1" applyFont="1" applyFill="1" applyBorder="1" applyAlignment="1" quotePrefix="1">
      <alignment/>
    </xf>
    <xf numFmtId="41" fontId="17" fillId="0" borderId="3" xfId="17" applyNumberFormat="1" applyFont="1" applyFill="1" applyBorder="1" applyAlignment="1">
      <alignment horizontal="center"/>
    </xf>
    <xf numFmtId="41" fontId="7" fillId="0" borderId="3" xfId="15" applyNumberFormat="1" applyFont="1" applyFill="1" applyBorder="1" applyAlignment="1">
      <alignment horizontal="center"/>
    </xf>
    <xf numFmtId="41" fontId="6" fillId="0" borderId="3" xfId="15" applyNumberFormat="1" applyFont="1" applyFill="1" applyBorder="1" applyAlignment="1">
      <alignment horizontal="center"/>
    </xf>
    <xf numFmtId="41" fontId="17" fillId="0" borderId="0" xfId="17" applyNumberFormat="1" applyFont="1" applyFill="1" applyAlignment="1">
      <alignment/>
    </xf>
    <xf numFmtId="41" fontId="7" fillId="0" borderId="3" xfId="17" applyNumberFormat="1" applyFont="1" applyFill="1" applyBorder="1" applyAlignment="1" quotePrefix="1">
      <alignment wrapText="1"/>
    </xf>
    <xf numFmtId="41" fontId="5" fillId="0" borderId="3" xfId="17" applyNumberFormat="1" applyFont="1" applyFill="1" applyBorder="1" applyAlignment="1" quotePrefix="1">
      <alignment horizontal="center" vertical="center"/>
    </xf>
    <xf numFmtId="41" fontId="8" fillId="0" borderId="3" xfId="17" applyNumberFormat="1" applyFont="1" applyFill="1" applyBorder="1" applyAlignment="1" quotePrefix="1">
      <alignment horizontal="center" vertical="center"/>
    </xf>
    <xf numFmtId="41" fontId="8" fillId="0" borderId="3" xfId="17" applyNumberFormat="1" applyFont="1" applyFill="1" applyBorder="1" applyAlignment="1" quotePrefix="1">
      <alignment/>
    </xf>
    <xf numFmtId="41" fontId="18" fillId="0" borderId="3" xfId="17" applyNumberFormat="1" applyFont="1" applyFill="1" applyBorder="1" applyAlignment="1">
      <alignment horizontal="center"/>
    </xf>
    <xf numFmtId="41" fontId="18" fillId="0" borderId="0" xfId="17" applyNumberFormat="1" applyFont="1" applyFill="1" applyAlignment="1">
      <alignment/>
    </xf>
    <xf numFmtId="41" fontId="5" fillId="0" borderId="4" xfId="15" applyNumberFormat="1" applyFont="1" applyFill="1" applyBorder="1" applyAlignment="1">
      <alignment horizontal="center"/>
    </xf>
    <xf numFmtId="0" fontId="19" fillId="0" borderId="3" xfId="17" applyNumberFormat="1" applyFont="1" applyFill="1" applyBorder="1" applyAlignment="1">
      <alignment horizontal="center"/>
    </xf>
    <xf numFmtId="41" fontId="5" fillId="0" borderId="4" xfId="17" applyNumberFormat="1" applyFont="1" applyFill="1" applyBorder="1" applyAlignment="1">
      <alignment/>
    </xf>
    <xf numFmtId="41" fontId="5" fillId="0" borderId="4" xfId="17" applyNumberFormat="1" applyFont="1" applyFill="1" applyBorder="1" applyAlignment="1">
      <alignment horizontal="left"/>
    </xf>
    <xf numFmtId="41" fontId="19" fillId="0" borderId="4" xfId="17" applyNumberFormat="1" applyFont="1" applyFill="1" applyBorder="1" applyAlignment="1">
      <alignment/>
    </xf>
    <xf numFmtId="41" fontId="19" fillId="0" borderId="0" xfId="17" applyNumberFormat="1" applyFont="1" applyFill="1" applyAlignment="1">
      <alignment/>
    </xf>
    <xf numFmtId="41" fontId="19" fillId="0" borderId="0" xfId="17" applyNumberFormat="1" applyFont="1" applyFill="1" applyBorder="1" applyAlignment="1">
      <alignment horizontal="center"/>
    </xf>
    <xf numFmtId="41" fontId="19" fillId="0" borderId="0" xfId="17" applyNumberFormat="1" applyFont="1" applyFill="1" applyBorder="1" applyAlignment="1">
      <alignment/>
    </xf>
    <xf numFmtId="41" fontId="19" fillId="0" borderId="0" xfId="17" applyNumberFormat="1" applyFont="1" applyFill="1" applyAlignment="1">
      <alignment/>
    </xf>
    <xf numFmtId="41" fontId="19" fillId="0" borderId="0" xfId="15" applyNumberFormat="1" applyFont="1" applyFill="1" applyAlignment="1">
      <alignment/>
    </xf>
    <xf numFmtId="41" fontId="17" fillId="0" borderId="0" xfId="17" applyNumberFormat="1" applyFont="1" applyFill="1" applyAlignment="1">
      <alignment/>
    </xf>
    <xf numFmtId="41" fontId="17" fillId="0" borderId="0" xfId="17" applyNumberFormat="1" applyFont="1" applyFill="1" applyAlignment="1">
      <alignment/>
    </xf>
    <xf numFmtId="41" fontId="17" fillId="0" borderId="0" xfId="15" applyNumberFormat="1" applyFont="1" applyFill="1" applyAlignment="1">
      <alignment horizontal="center"/>
    </xf>
    <xf numFmtId="41" fontId="17" fillId="2" borderId="0" xfId="17" applyNumberFormat="1" applyFont="1" applyFill="1" applyAlignment="1">
      <alignment horizontal="center"/>
    </xf>
    <xf numFmtId="41" fontId="19" fillId="2" borderId="7" xfId="17" applyNumberFormat="1" applyFont="1" applyFill="1" applyBorder="1" applyAlignment="1">
      <alignment horizontal="center" vertical="center" wrapText="1"/>
    </xf>
    <xf numFmtId="0" fontId="19" fillId="2" borderId="4" xfId="17" applyNumberFormat="1" applyFont="1" applyFill="1" applyBorder="1" applyAlignment="1">
      <alignment horizontal="center" vertical="center" wrapText="1"/>
    </xf>
    <xf numFmtId="41" fontId="5" fillId="2" borderId="2" xfId="15" applyNumberFormat="1" applyFont="1" applyFill="1" applyBorder="1" applyAlignment="1">
      <alignment horizontal="center"/>
    </xf>
    <xf numFmtId="41" fontId="5" fillId="2" borderId="3" xfId="15" applyNumberFormat="1" applyFont="1" applyFill="1" applyBorder="1" applyAlignment="1">
      <alignment horizontal="center"/>
    </xf>
    <xf numFmtId="41" fontId="7" fillId="2" borderId="3" xfId="15" applyNumberFormat="1" applyFont="1" applyFill="1" applyBorder="1" applyAlignment="1">
      <alignment horizontal="center"/>
    </xf>
    <xf numFmtId="41" fontId="6" fillId="2" borderId="3" xfId="15" applyNumberFormat="1" applyFont="1" applyFill="1" applyBorder="1" applyAlignment="1">
      <alignment horizontal="center"/>
    </xf>
    <xf numFmtId="41" fontId="5" fillId="2" borderId="4" xfId="15" applyNumberFormat="1" applyFont="1" applyFill="1" applyBorder="1" applyAlignment="1">
      <alignment horizontal="center"/>
    </xf>
    <xf numFmtId="41" fontId="19" fillId="2" borderId="0" xfId="17" applyNumberFormat="1" applyFont="1" applyFill="1" applyAlignment="1">
      <alignment/>
    </xf>
    <xf numFmtId="41" fontId="19" fillId="2" borderId="0" xfId="17" applyNumberFormat="1" applyFont="1" applyFill="1" applyBorder="1" applyAlignment="1">
      <alignment/>
    </xf>
    <xf numFmtId="41" fontId="1" fillId="0" borderId="0" xfId="17" applyNumberFormat="1" applyFont="1" applyFill="1" applyAlignment="1">
      <alignment/>
    </xf>
    <xf numFmtId="0" fontId="21" fillId="0" borderId="0" xfId="0" applyFont="1" applyAlignment="1">
      <alignment vertical="center"/>
    </xf>
    <xf numFmtId="0" fontId="17" fillId="0" borderId="0" xfId="0" applyFont="1" applyAlignment="1">
      <alignment/>
    </xf>
    <xf numFmtId="0" fontId="22" fillId="0" borderId="8" xfId="0" applyFont="1" applyBorder="1" applyAlignment="1">
      <alignment vertical="center"/>
    </xf>
    <xf numFmtId="0" fontId="17" fillId="0" borderId="8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23" fillId="0" borderId="8" xfId="0" applyFont="1" applyBorder="1" applyAlignment="1">
      <alignment vertical="center"/>
    </xf>
    <xf numFmtId="38" fontId="5" fillId="0" borderId="8" xfId="0" applyNumberFormat="1" applyFont="1" applyBorder="1" applyAlignment="1">
      <alignment horizontal="left"/>
    </xf>
    <xf numFmtId="38" fontId="7" fillId="0" borderId="8" xfId="0" applyNumberFormat="1" applyFont="1" applyBorder="1" applyAlignment="1">
      <alignment horizontal="center"/>
    </xf>
    <xf numFmtId="38" fontId="7" fillId="0" borderId="8" xfId="0" applyNumberFormat="1" applyFont="1" applyBorder="1" applyAlignment="1">
      <alignment/>
    </xf>
    <xf numFmtId="41" fontId="7" fillId="0" borderId="0" xfId="15" applyNumberFormat="1" applyFont="1" applyFill="1" applyAlignment="1">
      <alignment horizontal="center"/>
    </xf>
    <xf numFmtId="41" fontId="7" fillId="0" borderId="0" xfId="17" applyNumberFormat="1" applyFont="1" applyFill="1" applyAlignment="1">
      <alignment horizontal="center"/>
    </xf>
    <xf numFmtId="41" fontId="7" fillId="2" borderId="0" xfId="0" applyNumberFormat="1" applyFont="1" applyFill="1" applyAlignment="1">
      <alignment horizontal="center" wrapText="1"/>
    </xf>
    <xf numFmtId="41" fontId="7" fillId="2" borderId="0" xfId="17" applyNumberFormat="1" applyFont="1" applyFill="1" applyAlignment="1">
      <alignment horizontal="center"/>
    </xf>
    <xf numFmtId="41" fontId="5" fillId="0" borderId="0" xfId="15" applyNumberFormat="1" applyFont="1" applyFill="1" applyAlignment="1">
      <alignment/>
    </xf>
    <xf numFmtId="41" fontId="5" fillId="0" borderId="0" xfId="17" applyNumberFormat="1" applyFont="1" applyFill="1" applyAlignment="1">
      <alignment/>
    </xf>
    <xf numFmtId="41" fontId="5" fillId="2" borderId="0" xfId="17" applyNumberFormat="1" applyFont="1" applyFill="1" applyBorder="1" applyAlignment="1">
      <alignment/>
    </xf>
    <xf numFmtId="41" fontId="5" fillId="0" borderId="0" xfId="15" applyNumberFormat="1" applyFont="1" applyFill="1" applyAlignment="1">
      <alignment/>
    </xf>
    <xf numFmtId="41" fontId="5" fillId="2" borderId="0" xfId="17" applyNumberFormat="1" applyFont="1" applyFill="1" applyBorder="1" applyAlignment="1">
      <alignment horizontal="center"/>
    </xf>
    <xf numFmtId="38" fontId="9" fillId="0" borderId="0" xfId="0" applyNumberFormat="1" applyFont="1" applyAlignment="1">
      <alignment horizontal="center"/>
    </xf>
    <xf numFmtId="38" fontId="14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center"/>
    </xf>
    <xf numFmtId="41" fontId="2" fillId="0" borderId="0" xfId="15" applyNumberFormat="1" applyFont="1" applyFill="1" applyAlignment="1">
      <alignment horizontal="center"/>
    </xf>
    <xf numFmtId="41" fontId="5" fillId="0" borderId="0" xfId="17" applyNumberFormat="1" applyFont="1" applyFill="1" applyBorder="1" applyAlignment="1">
      <alignment horizontal="center"/>
    </xf>
    <xf numFmtId="41" fontId="16" fillId="0" borderId="0" xfId="17" applyNumberFormat="1" applyFont="1" applyFill="1" applyAlignment="1">
      <alignment horizontal="center"/>
    </xf>
    <xf numFmtId="41" fontId="1" fillId="0" borderId="0" xfId="17" applyNumberFormat="1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omma_BCTC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1"/>
  <sheetViews>
    <sheetView showGridLines="0" workbookViewId="0" topLeftCell="A1">
      <pane xSplit="2" ySplit="6" topLeftCell="C10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24" sqref="B124"/>
    </sheetView>
  </sheetViews>
  <sheetFormatPr defaultColWidth="9.00390625" defaultRowHeight="15" customHeight="1"/>
  <cols>
    <col min="1" max="1" width="51.625" style="1" customWidth="1"/>
    <col min="2" max="2" width="10.375" style="7" customWidth="1"/>
    <col min="3" max="3" width="8.75390625" style="7" customWidth="1"/>
    <col min="4" max="4" width="20.25390625" style="39" customWidth="1"/>
    <col min="5" max="5" width="20.375" style="1" customWidth="1"/>
    <col min="6" max="16384" width="9.125" style="1" customWidth="1"/>
  </cols>
  <sheetData>
    <row r="1" spans="1:5" ht="15" customHeight="1">
      <c r="A1" s="113" t="s">
        <v>189</v>
      </c>
      <c r="B1"/>
      <c r="C1" s="136" t="s">
        <v>190</v>
      </c>
      <c r="D1" s="136"/>
      <c r="E1" s="136"/>
    </row>
    <row r="2" spans="1:5" ht="15" customHeight="1">
      <c r="A2" s="121" t="s">
        <v>191</v>
      </c>
      <c r="B2" s="122"/>
      <c r="C2" s="123"/>
      <c r="D2" s="121" t="s">
        <v>192</v>
      </c>
      <c r="E2" s="124"/>
    </row>
    <row r="3" spans="1:5" ht="25.5" customHeight="1">
      <c r="A3" s="134" t="s">
        <v>0</v>
      </c>
      <c r="B3" s="134"/>
      <c r="C3" s="134"/>
      <c r="D3" s="134"/>
      <c r="E3" s="134"/>
    </row>
    <row r="4" spans="1:5" s="4" customFormat="1" ht="15" customHeight="1">
      <c r="A4" s="135" t="s">
        <v>116</v>
      </c>
      <c r="B4" s="135"/>
      <c r="C4" s="135"/>
      <c r="D4" s="135"/>
      <c r="E4" s="135"/>
    </row>
    <row r="5" spans="4:5" s="6" customFormat="1" ht="15" customHeight="1">
      <c r="D5" s="42"/>
      <c r="E5" s="29" t="s">
        <v>1</v>
      </c>
    </row>
    <row r="6" spans="1:5" s="5" customFormat="1" ht="16.5" customHeight="1">
      <c r="A6" s="9" t="s">
        <v>2</v>
      </c>
      <c r="B6" s="10" t="s">
        <v>3</v>
      </c>
      <c r="C6" s="11" t="s">
        <v>114</v>
      </c>
      <c r="D6" s="45" t="s">
        <v>5</v>
      </c>
      <c r="E6" s="10" t="s">
        <v>4</v>
      </c>
    </row>
    <row r="7" spans="1:5" s="3" customFormat="1" ht="15" customHeight="1">
      <c r="A7" s="12" t="s">
        <v>45</v>
      </c>
      <c r="B7" s="13">
        <v>100</v>
      </c>
      <c r="C7" s="13"/>
      <c r="D7" s="46">
        <f>D8+D11+D15+D22+D25+D30</f>
        <v>242647104404</v>
      </c>
      <c r="E7" s="12">
        <f>E8+E11+E15+E22+E25+E30</f>
        <v>197093414223</v>
      </c>
    </row>
    <row r="8" spans="1:5" s="4" customFormat="1" ht="15" customHeight="1">
      <c r="A8" s="14" t="s">
        <v>62</v>
      </c>
      <c r="B8" s="15">
        <v>110</v>
      </c>
      <c r="C8" s="15"/>
      <c r="D8" s="47">
        <f>SUM(D9:D10)</f>
        <v>7973291594</v>
      </c>
      <c r="E8" s="14">
        <f>SUM(E9:E10)</f>
        <v>7916110525</v>
      </c>
    </row>
    <row r="9" spans="1:5" ht="15" customHeight="1">
      <c r="A9" s="16" t="s">
        <v>28</v>
      </c>
      <c r="B9" s="17">
        <v>111</v>
      </c>
      <c r="C9" s="17" t="s">
        <v>68</v>
      </c>
      <c r="D9" s="37">
        <v>7973291594</v>
      </c>
      <c r="E9" s="16">
        <v>7916110525</v>
      </c>
    </row>
    <row r="10" spans="1:5" ht="15" customHeight="1">
      <c r="A10" s="16" t="s">
        <v>29</v>
      </c>
      <c r="B10" s="17">
        <v>112</v>
      </c>
      <c r="C10" s="17"/>
      <c r="D10" s="37">
        <v>0</v>
      </c>
      <c r="E10" s="16">
        <v>0</v>
      </c>
    </row>
    <row r="11" spans="1:5" s="4" customFormat="1" ht="15" customHeight="1">
      <c r="A11" s="14" t="s">
        <v>6</v>
      </c>
      <c r="B11" s="15">
        <v>120</v>
      </c>
      <c r="C11" s="17" t="s">
        <v>69</v>
      </c>
      <c r="D11" s="47">
        <f>SUM(D12:D14)</f>
        <v>12020600000</v>
      </c>
      <c r="E11" s="14">
        <f>SUM(E12:E14)</f>
        <v>11001300000</v>
      </c>
    </row>
    <row r="12" spans="1:5" ht="15" customHeight="1">
      <c r="A12" s="16" t="s">
        <v>31</v>
      </c>
      <c r="B12" s="17">
        <v>121</v>
      </c>
      <c r="C12" s="17"/>
      <c r="D12" s="37">
        <v>12020600000</v>
      </c>
      <c r="E12" s="16">
        <v>11001300000</v>
      </c>
    </row>
    <row r="13" spans="1:5" ht="15" customHeight="1">
      <c r="A13" s="16" t="s">
        <v>7</v>
      </c>
      <c r="B13" s="17">
        <v>128</v>
      </c>
      <c r="C13" s="17"/>
      <c r="D13" s="37">
        <v>0</v>
      </c>
      <c r="E13" s="16"/>
    </row>
    <row r="14" spans="1:5" ht="15" customHeight="1">
      <c r="A14" s="16" t="s">
        <v>30</v>
      </c>
      <c r="B14" s="17">
        <v>129</v>
      </c>
      <c r="C14" s="17"/>
      <c r="D14" s="37">
        <v>0</v>
      </c>
      <c r="E14" s="16">
        <v>0</v>
      </c>
    </row>
    <row r="15" spans="1:5" s="4" customFormat="1" ht="15" customHeight="1">
      <c r="A15" s="14" t="s">
        <v>8</v>
      </c>
      <c r="B15" s="15">
        <v>130</v>
      </c>
      <c r="C15" s="15"/>
      <c r="D15" s="47">
        <f>SUM(D16:D21)</f>
        <v>133498003167</v>
      </c>
      <c r="E15" s="14">
        <f>SUM(E16:E21)</f>
        <v>101867696955</v>
      </c>
    </row>
    <row r="16" spans="1:5" ht="15" customHeight="1">
      <c r="A16" s="16" t="s">
        <v>9</v>
      </c>
      <c r="B16" s="17">
        <v>131</v>
      </c>
      <c r="C16" s="17"/>
      <c r="D16" s="37">
        <v>124021832069</v>
      </c>
      <c r="E16" s="16">
        <v>92235531471</v>
      </c>
    </row>
    <row r="17" spans="1:5" s="39" customFormat="1" ht="15" customHeight="1">
      <c r="A17" s="37" t="s">
        <v>10</v>
      </c>
      <c r="B17" s="38">
        <v>132</v>
      </c>
      <c r="C17" s="38"/>
      <c r="D17" s="37">
        <v>4743931985</v>
      </c>
      <c r="E17" s="37">
        <v>692002245</v>
      </c>
    </row>
    <row r="18" spans="1:5" ht="15" customHeight="1">
      <c r="A18" s="16" t="s">
        <v>32</v>
      </c>
      <c r="B18" s="17">
        <v>133</v>
      </c>
      <c r="C18" s="17"/>
      <c r="D18" s="37">
        <v>0</v>
      </c>
      <c r="E18" s="16">
        <v>0</v>
      </c>
    </row>
    <row r="19" spans="1:5" ht="15" customHeight="1">
      <c r="A19" s="16" t="s">
        <v>33</v>
      </c>
      <c r="B19" s="17">
        <v>134</v>
      </c>
      <c r="C19" s="17"/>
      <c r="D19" s="37">
        <v>0</v>
      </c>
      <c r="E19" s="16">
        <v>0</v>
      </c>
    </row>
    <row r="20" spans="1:5" ht="15" customHeight="1">
      <c r="A20" s="16" t="s">
        <v>70</v>
      </c>
      <c r="B20" s="17">
        <v>135</v>
      </c>
      <c r="C20" s="17" t="s">
        <v>71</v>
      </c>
      <c r="D20" s="37">
        <v>6339794067</v>
      </c>
      <c r="E20" s="16">
        <v>8971633861</v>
      </c>
    </row>
    <row r="21" spans="1:5" ht="15" customHeight="1">
      <c r="A21" s="16" t="s">
        <v>111</v>
      </c>
      <c r="B21" s="17">
        <v>139</v>
      </c>
      <c r="C21" s="17"/>
      <c r="D21" s="37">
        <v>-1607554954</v>
      </c>
      <c r="E21" s="16">
        <v>-31470622</v>
      </c>
    </row>
    <row r="22" spans="1:5" s="41" customFormat="1" ht="15" customHeight="1">
      <c r="A22" s="47" t="s">
        <v>11</v>
      </c>
      <c r="B22" s="54">
        <v>140</v>
      </c>
      <c r="C22" s="54"/>
      <c r="D22" s="47">
        <f>SUM(D23:D24)</f>
        <v>74929167351</v>
      </c>
      <c r="E22" s="47">
        <f>SUM(E23:E24)</f>
        <v>65119373126</v>
      </c>
    </row>
    <row r="23" spans="1:5" ht="15" customHeight="1">
      <c r="A23" s="16" t="s">
        <v>34</v>
      </c>
      <c r="B23" s="17">
        <v>141</v>
      </c>
      <c r="C23" s="17" t="s">
        <v>72</v>
      </c>
      <c r="D23" s="37">
        <v>74954687206</v>
      </c>
      <c r="E23" s="16">
        <v>65119373126</v>
      </c>
    </row>
    <row r="24" spans="1:5" ht="15" customHeight="1">
      <c r="A24" s="16" t="s">
        <v>35</v>
      </c>
      <c r="B24" s="17">
        <v>149</v>
      </c>
      <c r="C24" s="17"/>
      <c r="D24" s="37">
        <v>-25519855</v>
      </c>
      <c r="E24" s="16">
        <v>0</v>
      </c>
    </row>
    <row r="25" spans="1:5" s="4" customFormat="1" ht="15" customHeight="1">
      <c r="A25" s="14" t="s">
        <v>36</v>
      </c>
      <c r="B25" s="15">
        <v>150</v>
      </c>
      <c r="C25" s="15"/>
      <c r="D25" s="47">
        <f>SUM(D26:D29)</f>
        <v>14226042292</v>
      </c>
      <c r="E25" s="14">
        <f>SUM(E26:E29)</f>
        <v>11188933617</v>
      </c>
    </row>
    <row r="26" spans="1:5" ht="15" customHeight="1">
      <c r="A26" s="16" t="s">
        <v>38</v>
      </c>
      <c r="B26" s="17">
        <v>151</v>
      </c>
      <c r="C26" s="17"/>
      <c r="D26" s="37">
        <v>528277191</v>
      </c>
      <c r="E26" s="16">
        <v>1108792868</v>
      </c>
    </row>
    <row r="27" spans="1:5" ht="15" customHeight="1">
      <c r="A27" s="16" t="s">
        <v>37</v>
      </c>
      <c r="B27" s="17">
        <v>152</v>
      </c>
      <c r="C27" s="17"/>
      <c r="D27" s="37">
        <v>369063206</v>
      </c>
      <c r="E27" s="16">
        <v>700403892</v>
      </c>
    </row>
    <row r="28" spans="1:5" ht="15" customHeight="1">
      <c r="A28" s="16" t="s">
        <v>39</v>
      </c>
      <c r="B28" s="17">
        <v>154</v>
      </c>
      <c r="C28" s="17"/>
      <c r="D28" s="37">
        <v>0</v>
      </c>
      <c r="E28" s="16">
        <v>0</v>
      </c>
    </row>
    <row r="29" spans="1:5" ht="15" customHeight="1">
      <c r="A29" s="16" t="s">
        <v>40</v>
      </c>
      <c r="B29" s="17">
        <v>158</v>
      </c>
      <c r="C29" s="17"/>
      <c r="D29" s="37">
        <v>13328701895</v>
      </c>
      <c r="E29" s="16">
        <v>9379736857</v>
      </c>
    </row>
    <row r="30" spans="1:5" s="4" customFormat="1" ht="15" customHeight="1">
      <c r="A30" s="14" t="s">
        <v>12</v>
      </c>
      <c r="B30" s="15">
        <v>160</v>
      </c>
      <c r="C30" s="15"/>
      <c r="D30" s="47">
        <f>+D31</f>
        <v>0</v>
      </c>
      <c r="E30" s="14">
        <f>+E31</f>
        <v>0</v>
      </c>
    </row>
    <row r="31" spans="1:5" ht="15" customHeight="1">
      <c r="A31" s="16" t="s">
        <v>13</v>
      </c>
      <c r="B31" s="17">
        <v>161</v>
      </c>
      <c r="C31" s="17"/>
      <c r="D31" s="37">
        <v>0</v>
      </c>
      <c r="E31" s="16">
        <v>0</v>
      </c>
    </row>
    <row r="32" spans="1:5" ht="15" customHeight="1">
      <c r="A32" s="16" t="s">
        <v>14</v>
      </c>
      <c r="B32" s="17">
        <v>162</v>
      </c>
      <c r="C32" s="17"/>
      <c r="D32" s="37">
        <v>0</v>
      </c>
      <c r="E32" s="16">
        <v>0</v>
      </c>
    </row>
    <row r="33" spans="1:5" s="3" customFormat="1" ht="15" customHeight="1">
      <c r="A33" s="18" t="s">
        <v>44</v>
      </c>
      <c r="B33" s="19">
        <v>200</v>
      </c>
      <c r="C33" s="19"/>
      <c r="D33" s="48">
        <f>D34+D40+D51+D54+D59</f>
        <v>91423409906</v>
      </c>
      <c r="E33" s="18">
        <f>E34+E40+E51+E54+E59</f>
        <v>79087200813</v>
      </c>
    </row>
    <row r="34" spans="1:5" s="4" customFormat="1" ht="15" customHeight="1">
      <c r="A34" s="14" t="s">
        <v>46</v>
      </c>
      <c r="B34" s="15">
        <v>210</v>
      </c>
      <c r="C34" s="15"/>
      <c r="D34" s="47">
        <f>SUM(D35:D39)</f>
        <v>3600000</v>
      </c>
      <c r="E34" s="14">
        <f>SUM(E35:E39)</f>
        <v>3600000</v>
      </c>
    </row>
    <row r="35" spans="1:5" ht="15" customHeight="1">
      <c r="A35" s="16" t="s">
        <v>47</v>
      </c>
      <c r="B35" s="17">
        <v>211</v>
      </c>
      <c r="C35" s="17"/>
      <c r="D35" s="37">
        <v>0</v>
      </c>
      <c r="E35" s="16"/>
    </row>
    <row r="36" spans="1:5" ht="15" customHeight="1">
      <c r="A36" s="16" t="s">
        <v>48</v>
      </c>
      <c r="B36" s="17">
        <v>212</v>
      </c>
      <c r="C36" s="17"/>
      <c r="D36" s="37">
        <v>0</v>
      </c>
      <c r="E36" s="16">
        <v>0</v>
      </c>
    </row>
    <row r="37" spans="1:5" ht="15" customHeight="1">
      <c r="A37" s="16" t="s">
        <v>49</v>
      </c>
      <c r="B37" s="17">
        <v>213</v>
      </c>
      <c r="C37" s="17"/>
      <c r="D37" s="37">
        <v>0</v>
      </c>
      <c r="E37" s="16">
        <v>0</v>
      </c>
    </row>
    <row r="38" spans="1:5" ht="15" customHeight="1">
      <c r="A38" s="16" t="s">
        <v>50</v>
      </c>
      <c r="B38" s="17">
        <v>218</v>
      </c>
      <c r="C38" s="17"/>
      <c r="D38" s="37">
        <v>3600000</v>
      </c>
      <c r="E38" s="16">
        <v>3600000</v>
      </c>
    </row>
    <row r="39" spans="1:5" ht="15" customHeight="1">
      <c r="A39" s="16" t="s">
        <v>51</v>
      </c>
      <c r="B39" s="17">
        <v>219</v>
      </c>
      <c r="C39" s="17"/>
      <c r="D39" s="37">
        <v>0</v>
      </c>
      <c r="E39" s="16">
        <v>0</v>
      </c>
    </row>
    <row r="40" spans="1:5" s="4" customFormat="1" ht="15" customHeight="1">
      <c r="A40" s="14" t="s">
        <v>52</v>
      </c>
      <c r="B40" s="15">
        <v>220</v>
      </c>
      <c r="C40" s="15"/>
      <c r="D40" s="47">
        <f>D41+D47+D44+D50</f>
        <v>48161832529</v>
      </c>
      <c r="E40" s="14">
        <f>E41+E47+E44+E50</f>
        <v>65987838636</v>
      </c>
    </row>
    <row r="41" spans="1:5" s="8" customFormat="1" ht="15" customHeight="1">
      <c r="A41" s="20" t="s">
        <v>15</v>
      </c>
      <c r="B41" s="21">
        <v>221</v>
      </c>
      <c r="C41" s="21" t="s">
        <v>73</v>
      </c>
      <c r="D41" s="49">
        <f>D42+D43</f>
        <v>37070240866</v>
      </c>
      <c r="E41" s="20">
        <f>E42+E43</f>
        <v>44667817180</v>
      </c>
    </row>
    <row r="42" spans="1:5" ht="15" customHeight="1">
      <c r="A42" s="16" t="s">
        <v>16</v>
      </c>
      <c r="B42" s="17">
        <v>222</v>
      </c>
      <c r="C42" s="17"/>
      <c r="D42" s="37">
        <v>72822440630</v>
      </c>
      <c r="E42" s="16">
        <v>75784943205</v>
      </c>
    </row>
    <row r="43" spans="1:5" ht="15" customHeight="1">
      <c r="A43" s="16" t="s">
        <v>17</v>
      </c>
      <c r="B43" s="17">
        <v>223</v>
      </c>
      <c r="C43" s="17"/>
      <c r="D43" s="37">
        <v>-35752199764</v>
      </c>
      <c r="E43" s="16">
        <v>-31117126025</v>
      </c>
    </row>
    <row r="44" spans="1:5" s="8" customFormat="1" ht="15" customHeight="1">
      <c r="A44" s="20" t="s">
        <v>112</v>
      </c>
      <c r="B44" s="21">
        <v>224</v>
      </c>
      <c r="C44" s="21" t="s">
        <v>109</v>
      </c>
      <c r="D44" s="49">
        <f>D45+D46</f>
        <v>0</v>
      </c>
      <c r="E44" s="20">
        <f>E45+E46</f>
        <v>136043600</v>
      </c>
    </row>
    <row r="45" spans="1:5" ht="15" customHeight="1">
      <c r="A45" s="16" t="s">
        <v>16</v>
      </c>
      <c r="B45" s="17">
        <v>225</v>
      </c>
      <c r="C45" s="17"/>
      <c r="D45" s="37">
        <v>0</v>
      </c>
      <c r="E45" s="16">
        <v>148411200</v>
      </c>
    </row>
    <row r="46" spans="1:5" ht="15" customHeight="1">
      <c r="A46" s="16" t="s">
        <v>17</v>
      </c>
      <c r="B46" s="17">
        <v>226</v>
      </c>
      <c r="C46" s="17"/>
      <c r="D46" s="37">
        <v>0</v>
      </c>
      <c r="E46" s="16">
        <v>-12367600</v>
      </c>
    </row>
    <row r="47" spans="1:5" s="8" customFormat="1" ht="15" customHeight="1">
      <c r="A47" s="20" t="s">
        <v>18</v>
      </c>
      <c r="B47" s="21">
        <v>227</v>
      </c>
      <c r="C47" s="21" t="s">
        <v>108</v>
      </c>
      <c r="D47" s="49">
        <f>D48+D49</f>
        <v>941401854</v>
      </c>
      <c r="E47" s="20">
        <f>E48+E49</f>
        <v>2676557423</v>
      </c>
    </row>
    <row r="48" spans="1:5" ht="15" customHeight="1">
      <c r="A48" s="16" t="s">
        <v>16</v>
      </c>
      <c r="B48" s="17">
        <v>228</v>
      </c>
      <c r="C48" s="17"/>
      <c r="D48" s="37">
        <v>999709888</v>
      </c>
      <c r="E48" s="16">
        <v>2956792847</v>
      </c>
    </row>
    <row r="49" spans="1:5" ht="15" customHeight="1">
      <c r="A49" s="16" t="s">
        <v>17</v>
      </c>
      <c r="B49" s="17">
        <v>229</v>
      </c>
      <c r="C49" s="17"/>
      <c r="D49" s="37">
        <v>-58308034</v>
      </c>
      <c r="E49" s="16">
        <v>-280235424</v>
      </c>
    </row>
    <row r="50" spans="1:5" s="8" customFormat="1" ht="15" customHeight="1">
      <c r="A50" s="20" t="s">
        <v>53</v>
      </c>
      <c r="B50" s="21">
        <v>230</v>
      </c>
      <c r="C50" s="21" t="s">
        <v>107</v>
      </c>
      <c r="D50" s="37">
        <v>10150189809</v>
      </c>
      <c r="E50" s="20">
        <v>18507420433</v>
      </c>
    </row>
    <row r="51" spans="1:5" s="4" customFormat="1" ht="15" customHeight="1">
      <c r="A51" s="14" t="s">
        <v>54</v>
      </c>
      <c r="B51" s="15">
        <v>240</v>
      </c>
      <c r="C51" s="15"/>
      <c r="D51" s="47">
        <f>SUM(D52:D53)</f>
        <v>0</v>
      </c>
      <c r="E51" s="14">
        <f>SUM(E52:E53)</f>
        <v>0</v>
      </c>
    </row>
    <row r="52" spans="1:5" ht="15" customHeight="1">
      <c r="A52" s="16" t="s">
        <v>55</v>
      </c>
      <c r="B52" s="17">
        <v>241</v>
      </c>
      <c r="C52" s="17"/>
      <c r="D52" s="37">
        <v>0</v>
      </c>
      <c r="E52" s="16"/>
    </row>
    <row r="53" spans="1:5" ht="15" customHeight="1">
      <c r="A53" s="16" t="s">
        <v>110</v>
      </c>
      <c r="B53" s="17">
        <v>242</v>
      </c>
      <c r="C53" s="17"/>
      <c r="D53" s="37">
        <v>0</v>
      </c>
      <c r="E53" s="16"/>
    </row>
    <row r="54" spans="1:5" s="4" customFormat="1" ht="15" customHeight="1">
      <c r="A54" s="14" t="s">
        <v>56</v>
      </c>
      <c r="B54" s="15">
        <v>250</v>
      </c>
      <c r="C54" s="15"/>
      <c r="D54" s="47">
        <f>+D55+D56+D57+D58</f>
        <v>40522999991</v>
      </c>
      <c r="E54" s="14">
        <f>+E55+E56+E57+E58</f>
        <v>10628800000</v>
      </c>
    </row>
    <row r="55" spans="1:5" ht="15" customHeight="1">
      <c r="A55" s="16" t="s">
        <v>57</v>
      </c>
      <c r="B55" s="17">
        <v>251</v>
      </c>
      <c r="C55" s="17"/>
      <c r="D55" s="37">
        <v>0</v>
      </c>
      <c r="E55" s="16"/>
    </row>
    <row r="56" spans="1:5" ht="15" customHeight="1">
      <c r="A56" s="16" t="s">
        <v>58</v>
      </c>
      <c r="B56" s="17">
        <v>252</v>
      </c>
      <c r="C56" s="17" t="s">
        <v>200</v>
      </c>
      <c r="D56" s="37">
        <v>16930000000</v>
      </c>
      <c r="E56" s="16">
        <v>10628800000</v>
      </c>
    </row>
    <row r="57" spans="1:5" ht="15" customHeight="1">
      <c r="A57" s="16" t="s">
        <v>19</v>
      </c>
      <c r="B57" s="17">
        <v>258</v>
      </c>
      <c r="C57" s="17" t="s">
        <v>106</v>
      </c>
      <c r="D57" s="37">
        <v>23592999991</v>
      </c>
      <c r="E57" s="16"/>
    </row>
    <row r="58" spans="1:5" ht="15" customHeight="1">
      <c r="A58" s="16" t="s">
        <v>113</v>
      </c>
      <c r="B58" s="17">
        <v>259</v>
      </c>
      <c r="C58" s="17"/>
      <c r="D58" s="37">
        <v>0</v>
      </c>
      <c r="E58" s="16"/>
    </row>
    <row r="59" spans="1:5" s="4" customFormat="1" ht="15" customHeight="1">
      <c r="A59" s="14" t="s">
        <v>59</v>
      </c>
      <c r="B59" s="15">
        <v>260</v>
      </c>
      <c r="C59" s="15"/>
      <c r="D59" s="47">
        <f>SUM(D60:D62)</f>
        <v>2734977386</v>
      </c>
      <c r="E59" s="14">
        <f>SUM(E60:E62)</f>
        <v>2466962177</v>
      </c>
    </row>
    <row r="60" spans="1:5" ht="15" customHeight="1">
      <c r="A60" s="16" t="s">
        <v>60</v>
      </c>
      <c r="B60" s="17">
        <v>261</v>
      </c>
      <c r="C60" s="17" t="s">
        <v>201</v>
      </c>
      <c r="D60" s="37">
        <v>2734977386</v>
      </c>
      <c r="E60" s="16">
        <v>2466962177</v>
      </c>
    </row>
    <row r="61" spans="1:5" ht="15" customHeight="1">
      <c r="A61" s="16" t="s">
        <v>74</v>
      </c>
      <c r="B61" s="17">
        <v>262</v>
      </c>
      <c r="C61" s="17"/>
      <c r="D61" s="37">
        <v>0</v>
      </c>
      <c r="E61" s="16"/>
    </row>
    <row r="62" spans="1:5" ht="15" customHeight="1">
      <c r="A62" s="22" t="s">
        <v>61</v>
      </c>
      <c r="B62" s="23">
        <v>268</v>
      </c>
      <c r="C62" s="23"/>
      <c r="D62" s="37">
        <v>0</v>
      </c>
      <c r="E62" s="22"/>
    </row>
    <row r="63" spans="1:5" s="3" customFormat="1" ht="26.25" customHeight="1">
      <c r="A63" s="24" t="s">
        <v>41</v>
      </c>
      <c r="B63" s="25">
        <v>270</v>
      </c>
      <c r="C63" s="25"/>
      <c r="D63" s="43">
        <f>D7+D33</f>
        <v>334070514310</v>
      </c>
      <c r="E63" s="26">
        <f>E7+E33</f>
        <v>276180615036</v>
      </c>
    </row>
    <row r="64" spans="1:5" s="2" customFormat="1" ht="15" customHeight="1">
      <c r="A64" s="27"/>
      <c r="B64" s="27"/>
      <c r="C64" s="27"/>
      <c r="D64" s="50"/>
      <c r="E64" s="28"/>
    </row>
    <row r="65" spans="1:5" s="2" customFormat="1" ht="15" customHeight="1">
      <c r="A65" s="27"/>
      <c r="B65" s="27"/>
      <c r="C65" s="27"/>
      <c r="D65" s="50"/>
      <c r="E65" s="28"/>
    </row>
    <row r="66" spans="1:5" s="6" customFormat="1" ht="15" customHeight="1">
      <c r="A66" s="29"/>
      <c r="B66" s="29"/>
      <c r="C66" s="29"/>
      <c r="D66" s="44"/>
      <c r="E66" s="29" t="s">
        <v>1</v>
      </c>
    </row>
    <row r="67" spans="1:5" s="6" customFormat="1" ht="32.25" customHeight="1">
      <c r="A67" s="9" t="s">
        <v>20</v>
      </c>
      <c r="B67" s="10" t="s">
        <v>3</v>
      </c>
      <c r="C67" s="11" t="s">
        <v>43</v>
      </c>
      <c r="D67" s="45" t="s">
        <v>5</v>
      </c>
      <c r="E67" s="10" t="s">
        <v>4</v>
      </c>
    </row>
    <row r="68" spans="1:5" s="3" customFormat="1" ht="18.75" customHeight="1">
      <c r="A68" s="12" t="s">
        <v>21</v>
      </c>
      <c r="B68" s="13">
        <v>300</v>
      </c>
      <c r="C68" s="13"/>
      <c r="D68" s="46">
        <f>D69+D80</f>
        <v>264804490508</v>
      </c>
      <c r="E68" s="12">
        <f>E69+E80</f>
        <v>219360740006</v>
      </c>
    </row>
    <row r="69" spans="1:5" s="4" customFormat="1" ht="18.75" customHeight="1">
      <c r="A69" s="14" t="s">
        <v>22</v>
      </c>
      <c r="B69" s="15">
        <v>310</v>
      </c>
      <c r="C69" s="15"/>
      <c r="D69" s="47">
        <f>SUM(D70:D79)</f>
        <v>247207821264</v>
      </c>
      <c r="E69" s="14">
        <f>SUM(E70:E79)</f>
        <v>201740238902</v>
      </c>
    </row>
    <row r="70" spans="1:5" ht="18.75" customHeight="1">
      <c r="A70" s="16" t="s">
        <v>42</v>
      </c>
      <c r="B70" s="17">
        <v>311</v>
      </c>
      <c r="C70" s="17" t="s">
        <v>105</v>
      </c>
      <c r="D70" s="37">
        <v>59539272893</v>
      </c>
      <c r="E70" s="16">
        <v>56357835588</v>
      </c>
    </row>
    <row r="71" spans="1:5" ht="18.75" customHeight="1">
      <c r="A71" s="16" t="s">
        <v>63</v>
      </c>
      <c r="B71" s="17">
        <v>312</v>
      </c>
      <c r="C71" s="17"/>
      <c r="D71" s="37">
        <v>59835459781</v>
      </c>
      <c r="E71" s="16">
        <v>73332194748</v>
      </c>
    </row>
    <row r="72" spans="1:5" s="39" customFormat="1" ht="18.75" customHeight="1">
      <c r="A72" s="37" t="s">
        <v>64</v>
      </c>
      <c r="B72" s="38">
        <v>313</v>
      </c>
      <c r="C72" s="38"/>
      <c r="D72" s="37">
        <v>59565849835</v>
      </c>
      <c r="E72" s="37">
        <v>33275369429</v>
      </c>
    </row>
    <row r="73" spans="1:5" ht="18.75" customHeight="1">
      <c r="A73" s="16" t="s">
        <v>65</v>
      </c>
      <c r="B73" s="17">
        <v>314</v>
      </c>
      <c r="C73" s="17" t="s">
        <v>104</v>
      </c>
      <c r="D73" s="37">
        <v>3164128381</v>
      </c>
      <c r="E73" s="16">
        <v>2562687160</v>
      </c>
    </row>
    <row r="74" spans="1:5" ht="18.75" customHeight="1">
      <c r="A74" s="16" t="s">
        <v>66</v>
      </c>
      <c r="B74" s="17">
        <v>315</v>
      </c>
      <c r="C74" s="17"/>
      <c r="D74" s="37">
        <v>8861717993</v>
      </c>
      <c r="E74" s="16">
        <v>5142326738</v>
      </c>
    </row>
    <row r="75" spans="1:5" ht="18.75" customHeight="1">
      <c r="A75" s="16" t="s">
        <v>67</v>
      </c>
      <c r="B75" s="17">
        <v>316</v>
      </c>
      <c r="C75" s="17" t="s">
        <v>103</v>
      </c>
      <c r="D75" s="37">
        <v>3497707881</v>
      </c>
      <c r="E75" s="16">
        <v>2016103988</v>
      </c>
    </row>
    <row r="76" spans="1:5" s="39" customFormat="1" ht="18.75" customHeight="1">
      <c r="A76" s="37" t="s">
        <v>75</v>
      </c>
      <c r="B76" s="38">
        <v>317</v>
      </c>
      <c r="C76" s="38"/>
      <c r="D76" s="37">
        <v>0</v>
      </c>
      <c r="E76" s="37">
        <v>0</v>
      </c>
    </row>
    <row r="77" spans="1:5" ht="18.75" customHeight="1">
      <c r="A77" s="16" t="s">
        <v>76</v>
      </c>
      <c r="B77" s="17">
        <v>318</v>
      </c>
      <c r="C77" s="17"/>
      <c r="D77" s="37">
        <v>0</v>
      </c>
      <c r="E77" s="16">
        <v>0</v>
      </c>
    </row>
    <row r="78" spans="1:5" s="39" customFormat="1" ht="18.75" customHeight="1">
      <c r="A78" s="37" t="s">
        <v>77</v>
      </c>
      <c r="B78" s="38">
        <v>319</v>
      </c>
      <c r="C78" s="38" t="s">
        <v>102</v>
      </c>
      <c r="D78" s="37">
        <v>52743684500</v>
      </c>
      <c r="E78" s="37">
        <v>29053721251</v>
      </c>
    </row>
    <row r="79" spans="1:5" ht="18.75" customHeight="1">
      <c r="A79" s="16" t="s">
        <v>78</v>
      </c>
      <c r="B79" s="17">
        <v>320</v>
      </c>
      <c r="C79" s="17"/>
      <c r="D79" s="37">
        <v>0</v>
      </c>
      <c r="E79" s="16">
        <v>0</v>
      </c>
    </row>
    <row r="80" spans="1:5" s="4" customFormat="1" ht="18.75" customHeight="1">
      <c r="A80" s="14" t="s">
        <v>23</v>
      </c>
      <c r="B80" s="15">
        <v>330</v>
      </c>
      <c r="C80" s="15"/>
      <c r="D80" s="47">
        <f>SUM(D81:D87)</f>
        <v>17596669244</v>
      </c>
      <c r="E80" s="14">
        <f>SUM(E81:E87)</f>
        <v>17620501104</v>
      </c>
    </row>
    <row r="81" spans="1:5" ht="18.75" customHeight="1">
      <c r="A81" s="16" t="s">
        <v>79</v>
      </c>
      <c r="B81" s="17">
        <v>331</v>
      </c>
      <c r="C81" s="17"/>
      <c r="D81" s="37">
        <v>0</v>
      </c>
      <c r="E81" s="16">
        <v>0</v>
      </c>
    </row>
    <row r="82" spans="1:5" ht="18.75" customHeight="1">
      <c r="A82" s="16" t="s">
        <v>80</v>
      </c>
      <c r="B82" s="17">
        <v>332</v>
      </c>
      <c r="C82" s="17"/>
      <c r="D82" s="37">
        <v>0</v>
      </c>
      <c r="E82" s="16">
        <v>0</v>
      </c>
    </row>
    <row r="83" spans="1:5" ht="18.75" customHeight="1">
      <c r="A83" s="16" t="s">
        <v>81</v>
      </c>
      <c r="B83" s="17">
        <v>333</v>
      </c>
      <c r="C83" s="17"/>
      <c r="D83" s="37">
        <v>0</v>
      </c>
      <c r="E83" s="16">
        <v>0</v>
      </c>
    </row>
    <row r="84" spans="1:5" ht="18.75" customHeight="1">
      <c r="A84" s="16" t="s">
        <v>82</v>
      </c>
      <c r="B84" s="17">
        <v>334</v>
      </c>
      <c r="C84" s="17" t="s">
        <v>101</v>
      </c>
      <c r="D84" s="37">
        <v>17502341947</v>
      </c>
      <c r="E84" s="16">
        <v>17526173807</v>
      </c>
    </row>
    <row r="85" spans="1:5" ht="18.75" customHeight="1">
      <c r="A85" s="16" t="s">
        <v>83</v>
      </c>
      <c r="B85" s="17">
        <v>335</v>
      </c>
      <c r="C85" s="17"/>
      <c r="D85" s="37">
        <v>0</v>
      </c>
      <c r="E85" s="16"/>
    </row>
    <row r="86" spans="1:5" ht="18.75" customHeight="1">
      <c r="A86" s="16" t="s">
        <v>84</v>
      </c>
      <c r="B86" s="17">
        <v>336</v>
      </c>
      <c r="C86" s="17"/>
      <c r="D86" s="37">
        <v>94327297</v>
      </c>
      <c r="E86" s="16">
        <v>94327297</v>
      </c>
    </row>
    <row r="87" spans="1:5" ht="18.75" customHeight="1">
      <c r="A87" s="16" t="s">
        <v>85</v>
      </c>
      <c r="B87" s="17">
        <v>337</v>
      </c>
      <c r="C87" s="17"/>
      <c r="D87" s="37">
        <v>0</v>
      </c>
      <c r="E87" s="16">
        <v>0</v>
      </c>
    </row>
    <row r="88" spans="1:5" s="3" customFormat="1" ht="18.75" customHeight="1">
      <c r="A88" s="18" t="s">
        <v>24</v>
      </c>
      <c r="B88" s="19">
        <v>400</v>
      </c>
      <c r="C88" s="19"/>
      <c r="D88" s="48">
        <f>D89+D101</f>
        <v>69266023802</v>
      </c>
      <c r="E88" s="18">
        <f>E89+E101</f>
        <v>56819875030</v>
      </c>
    </row>
    <row r="89" spans="1:5" s="4" customFormat="1" ht="18.75" customHeight="1">
      <c r="A89" s="14" t="s">
        <v>86</v>
      </c>
      <c r="B89" s="15">
        <v>410</v>
      </c>
      <c r="C89" s="15" t="s">
        <v>100</v>
      </c>
      <c r="D89" s="47">
        <f>SUM(D90:D100)</f>
        <v>68974862006</v>
      </c>
      <c r="E89" s="14">
        <f>SUM(E90:E100)</f>
        <v>56307643234</v>
      </c>
    </row>
    <row r="90" spans="1:5" ht="18.75" customHeight="1">
      <c r="A90" s="16" t="s">
        <v>87</v>
      </c>
      <c r="B90" s="17">
        <v>411</v>
      </c>
      <c r="C90" s="17"/>
      <c r="D90" s="37">
        <v>50000000000</v>
      </c>
      <c r="E90" s="16">
        <v>50000000000</v>
      </c>
    </row>
    <row r="91" spans="1:5" ht="18.75" customHeight="1">
      <c r="A91" s="16" t="s">
        <v>88</v>
      </c>
      <c r="B91" s="17">
        <v>412</v>
      </c>
      <c r="C91" s="17"/>
      <c r="D91" s="37">
        <v>0</v>
      </c>
      <c r="E91" s="16">
        <v>0</v>
      </c>
    </row>
    <row r="92" spans="1:5" ht="18.75" customHeight="1">
      <c r="A92" s="16" t="s">
        <v>89</v>
      </c>
      <c r="B92" s="17">
        <v>413</v>
      </c>
      <c r="C92" s="17"/>
      <c r="D92" s="37">
        <v>0</v>
      </c>
      <c r="E92" s="16">
        <v>0</v>
      </c>
    </row>
    <row r="93" spans="1:5" ht="18.75" customHeight="1">
      <c r="A93" s="16" t="s">
        <v>98</v>
      </c>
      <c r="B93" s="17">
        <v>414</v>
      </c>
      <c r="C93" s="17"/>
      <c r="D93" s="37">
        <v>0</v>
      </c>
      <c r="E93" s="16">
        <v>0</v>
      </c>
    </row>
    <row r="94" spans="1:5" ht="18.75" customHeight="1">
      <c r="A94" s="16" t="s">
        <v>90</v>
      </c>
      <c r="B94" s="17">
        <v>415</v>
      </c>
      <c r="C94" s="17"/>
      <c r="D94" s="37">
        <v>0</v>
      </c>
      <c r="E94" s="16">
        <v>0</v>
      </c>
    </row>
    <row r="95" spans="1:5" ht="18.75" customHeight="1">
      <c r="A95" s="16" t="s">
        <v>91</v>
      </c>
      <c r="B95" s="17">
        <v>416</v>
      </c>
      <c r="C95" s="17"/>
      <c r="D95" s="37">
        <v>0</v>
      </c>
      <c r="E95" s="16">
        <v>0</v>
      </c>
    </row>
    <row r="96" spans="1:5" ht="18.75" customHeight="1">
      <c r="A96" s="16" t="s">
        <v>92</v>
      </c>
      <c r="B96" s="17">
        <v>417</v>
      </c>
      <c r="C96" s="17"/>
      <c r="D96" s="37">
        <v>10661731</v>
      </c>
      <c r="E96" s="16">
        <v>1947739382</v>
      </c>
    </row>
    <row r="97" spans="1:5" ht="18.75" customHeight="1">
      <c r="A97" s="16" t="s">
        <v>93</v>
      </c>
      <c r="B97" s="17">
        <v>418</v>
      </c>
      <c r="C97" s="17"/>
      <c r="D97" s="37">
        <v>322480865</v>
      </c>
      <c r="E97" s="16">
        <v>192480864</v>
      </c>
    </row>
    <row r="98" spans="1:5" ht="18.75" customHeight="1">
      <c r="A98" s="16" t="s">
        <v>94</v>
      </c>
      <c r="B98" s="17">
        <v>419</v>
      </c>
      <c r="C98" s="17"/>
      <c r="D98" s="37">
        <v>0</v>
      </c>
      <c r="E98" s="16">
        <v>0</v>
      </c>
    </row>
    <row r="99" spans="1:5" s="39" customFormat="1" ht="18.75" customHeight="1">
      <c r="A99" s="37" t="s">
        <v>187</v>
      </c>
      <c r="B99" s="38">
        <v>420</v>
      </c>
      <c r="C99" s="38"/>
      <c r="D99" s="37">
        <v>18641719410</v>
      </c>
      <c r="E99" s="37">
        <v>4167422988</v>
      </c>
    </row>
    <row r="100" spans="1:5" ht="18.75" customHeight="1">
      <c r="A100" s="16" t="s">
        <v>95</v>
      </c>
      <c r="B100" s="17">
        <v>421</v>
      </c>
      <c r="C100" s="17"/>
      <c r="D100" s="37">
        <v>0</v>
      </c>
      <c r="E100" s="16">
        <v>0</v>
      </c>
    </row>
    <row r="101" spans="1:5" s="4" customFormat="1" ht="18.75" customHeight="1">
      <c r="A101" s="14" t="s">
        <v>96</v>
      </c>
      <c r="B101" s="15">
        <v>430</v>
      </c>
      <c r="C101" s="15"/>
      <c r="D101" s="47">
        <f>SUM(D102:D104)</f>
        <v>291161796</v>
      </c>
      <c r="E101" s="14">
        <f>SUM(E102:E104)</f>
        <v>512231796</v>
      </c>
    </row>
    <row r="102" spans="1:5" ht="18.75" customHeight="1">
      <c r="A102" s="16" t="s">
        <v>99</v>
      </c>
      <c r="B102" s="17">
        <v>431</v>
      </c>
      <c r="C102" s="17"/>
      <c r="D102" s="37">
        <v>291161796</v>
      </c>
      <c r="E102" s="16">
        <v>512231796</v>
      </c>
    </row>
    <row r="103" spans="1:5" ht="18.75" customHeight="1">
      <c r="A103" s="16" t="s">
        <v>97</v>
      </c>
      <c r="B103" s="17">
        <v>432</v>
      </c>
      <c r="C103" s="17"/>
      <c r="D103" s="37">
        <v>0</v>
      </c>
      <c r="E103" s="16">
        <v>0</v>
      </c>
    </row>
    <row r="104" spans="1:5" ht="18.75" customHeight="1">
      <c r="A104" s="22" t="s">
        <v>25</v>
      </c>
      <c r="B104" s="23">
        <v>433</v>
      </c>
      <c r="C104" s="23"/>
      <c r="D104" s="51">
        <v>0</v>
      </c>
      <c r="E104" s="22">
        <v>0</v>
      </c>
    </row>
    <row r="105" spans="1:5" s="3" customFormat="1" ht="24.75" customHeight="1">
      <c r="A105" s="30" t="s">
        <v>26</v>
      </c>
      <c r="B105" s="31">
        <v>440</v>
      </c>
      <c r="C105" s="31"/>
      <c r="D105" s="43">
        <f>D68+D88</f>
        <v>334070514310</v>
      </c>
      <c r="E105" s="32">
        <f>E68+E88</f>
        <v>276180615036</v>
      </c>
    </row>
    <row r="106" spans="1:5" ht="21" customHeight="1">
      <c r="A106" s="33"/>
      <c r="B106" s="34"/>
      <c r="C106" s="34"/>
      <c r="D106" s="52" t="s">
        <v>117</v>
      </c>
      <c r="E106" s="33"/>
    </row>
    <row r="107" spans="1:4" s="35" customFormat="1" ht="21" customHeight="1">
      <c r="A107" s="35" t="s">
        <v>115</v>
      </c>
      <c r="B107" s="36"/>
      <c r="C107" s="36"/>
      <c r="D107" s="53" t="s">
        <v>27</v>
      </c>
    </row>
    <row r="108" ht="15" customHeight="1" hidden="1"/>
    <row r="109" ht="15" customHeight="1" hidden="1"/>
    <row r="110" spans="4:32" ht="15" customHeight="1" hidden="1">
      <c r="D110" s="39">
        <f>+D105-D63</f>
        <v>0</v>
      </c>
      <c r="E110" s="1">
        <f>+E105-E63</f>
        <v>0</v>
      </c>
      <c r="F110" s="1">
        <f aca="true" t="shared" si="0" ref="F110:AF110">+F105-F63</f>
        <v>0</v>
      </c>
      <c r="G110" s="1">
        <f t="shared" si="0"/>
        <v>0</v>
      </c>
      <c r="H110" s="1">
        <f t="shared" si="0"/>
        <v>0</v>
      </c>
      <c r="I110" s="1">
        <f t="shared" si="0"/>
        <v>0</v>
      </c>
      <c r="J110" s="1">
        <f t="shared" si="0"/>
        <v>0</v>
      </c>
      <c r="K110" s="1">
        <f t="shared" si="0"/>
        <v>0</v>
      </c>
      <c r="L110" s="1">
        <f t="shared" si="0"/>
        <v>0</v>
      </c>
      <c r="M110" s="1">
        <f t="shared" si="0"/>
        <v>0</v>
      </c>
      <c r="N110" s="1">
        <f t="shared" si="0"/>
        <v>0</v>
      </c>
      <c r="O110" s="1">
        <f t="shared" si="0"/>
        <v>0</v>
      </c>
      <c r="P110" s="1">
        <f t="shared" si="0"/>
        <v>0</v>
      </c>
      <c r="Q110" s="1">
        <f t="shared" si="0"/>
        <v>0</v>
      </c>
      <c r="R110" s="1">
        <f t="shared" si="0"/>
        <v>0</v>
      </c>
      <c r="S110" s="1">
        <f t="shared" si="0"/>
        <v>0</v>
      </c>
      <c r="T110" s="1">
        <f t="shared" si="0"/>
        <v>0</v>
      </c>
      <c r="U110" s="1">
        <f t="shared" si="0"/>
        <v>0</v>
      </c>
      <c r="V110" s="1">
        <f t="shared" si="0"/>
        <v>0</v>
      </c>
      <c r="W110" s="1">
        <f t="shared" si="0"/>
        <v>0</v>
      </c>
      <c r="X110" s="1">
        <f t="shared" si="0"/>
        <v>0</v>
      </c>
      <c r="Y110" s="1">
        <f t="shared" si="0"/>
        <v>0</v>
      </c>
      <c r="Z110" s="1">
        <f t="shared" si="0"/>
        <v>0</v>
      </c>
      <c r="AA110" s="1">
        <f t="shared" si="0"/>
        <v>0</v>
      </c>
      <c r="AB110" s="1">
        <f t="shared" si="0"/>
        <v>0</v>
      </c>
      <c r="AC110" s="1">
        <f t="shared" si="0"/>
        <v>0</v>
      </c>
      <c r="AD110" s="1">
        <f t="shared" si="0"/>
        <v>0</v>
      </c>
      <c r="AE110" s="1">
        <f t="shared" si="0"/>
        <v>0</v>
      </c>
      <c r="AF110" s="1">
        <f t="shared" si="0"/>
        <v>0</v>
      </c>
    </row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6" ht="15" customHeight="1">
      <c r="A126" s="40" t="s">
        <v>188</v>
      </c>
    </row>
    <row r="137" ht="15" customHeight="1">
      <c r="E137" s="1">
        <f>76074891702+148411200+999709888</f>
        <v>77223012790</v>
      </c>
    </row>
    <row r="138" ht="15" customHeight="1">
      <c r="E138" s="1">
        <f>46238775+68021800+35749772701</f>
        <v>35864033276</v>
      </c>
    </row>
    <row r="140" ht="15" customHeight="1">
      <c r="E140" s="1">
        <f>235972482+92459314</f>
        <v>328431796</v>
      </c>
    </row>
    <row r="141" ht="15" customHeight="1">
      <c r="E141" s="1">
        <f>14378119187+44840610</f>
        <v>14422959797</v>
      </c>
    </row>
  </sheetData>
  <mergeCells count="3">
    <mergeCell ref="A3:E3"/>
    <mergeCell ref="A4:E4"/>
    <mergeCell ref="C1:E1"/>
  </mergeCells>
  <printOptions/>
  <pageMargins left="0.6" right="0.23" top="0.2" bottom="0.28" header="0.22" footer="0.16"/>
  <pageSetup horizontalDpi="600" verticalDpi="600" orientation="portrait" paperSize="9" scale="85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showGridLines="0" tabSelected="1"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B11" sqref="B11"/>
    </sheetView>
  </sheetViews>
  <sheetFormatPr defaultColWidth="9.00390625" defaultRowHeight="12.75"/>
  <cols>
    <col min="1" max="1" width="3.625" style="100" customWidth="1"/>
    <col min="2" max="2" width="38.00390625" style="100" customWidth="1"/>
    <col min="3" max="3" width="5.375" style="100" customWidth="1"/>
    <col min="4" max="4" width="7.25390625" style="100" customWidth="1"/>
    <col min="5" max="5" width="15.125" style="101" customWidth="1"/>
    <col min="6" max="6" width="15.375" style="59" customWidth="1"/>
    <col min="7" max="7" width="15.75390625" style="102" customWidth="1"/>
    <col min="8" max="16384" width="9.125" style="55" customWidth="1"/>
  </cols>
  <sheetData>
    <row r="1" spans="1:7" ht="19.5" customHeight="1">
      <c r="A1" s="113" t="s">
        <v>189</v>
      </c>
      <c r="D1" s="136" t="s">
        <v>190</v>
      </c>
      <c r="E1" s="136"/>
      <c r="F1" s="136"/>
      <c r="G1" s="136"/>
    </row>
    <row r="2" spans="1:7" s="114" customFormat="1" ht="18" customHeight="1">
      <c r="A2" s="121" t="s">
        <v>191</v>
      </c>
      <c r="B2" s="116"/>
      <c r="C2" s="115"/>
      <c r="D2" s="116"/>
      <c r="E2" s="121" t="s">
        <v>193</v>
      </c>
      <c r="F2" s="116"/>
      <c r="G2" s="116"/>
    </row>
    <row r="3" spans="1:7" s="114" customFormat="1" ht="18" customHeight="1">
      <c r="A3" s="117"/>
      <c r="B3" s="118"/>
      <c r="C3" s="117"/>
      <c r="D3" s="118"/>
      <c r="E3" s="119"/>
      <c r="F3" s="120"/>
      <c r="G3" s="120"/>
    </row>
    <row r="4" spans="1:7" ht="21.75" customHeight="1">
      <c r="A4" s="139" t="s">
        <v>118</v>
      </c>
      <c r="B4" s="139"/>
      <c r="C4" s="139"/>
      <c r="D4" s="139"/>
      <c r="E4" s="139"/>
      <c r="F4" s="139"/>
      <c r="G4" s="139"/>
    </row>
    <row r="5" spans="1:7" ht="15.75">
      <c r="A5" s="140" t="s">
        <v>184</v>
      </c>
      <c r="B5" s="140"/>
      <c r="C5" s="140"/>
      <c r="D5" s="140"/>
      <c r="E5" s="140"/>
      <c r="F5" s="140"/>
      <c r="G5" s="140"/>
    </row>
    <row r="6" spans="1:6" ht="16.5">
      <c r="A6" s="56"/>
      <c r="B6" s="56"/>
      <c r="C6" s="56"/>
      <c r="D6" s="56"/>
      <c r="E6" s="57"/>
      <c r="F6" s="58"/>
    </row>
    <row r="7" spans="1:7" s="63" customFormat="1" ht="43.5" customHeight="1">
      <c r="A7" s="60" t="s">
        <v>119</v>
      </c>
      <c r="B7" s="60" t="s">
        <v>120</v>
      </c>
      <c r="C7" s="61" t="s">
        <v>3</v>
      </c>
      <c r="D7" s="61" t="s">
        <v>43</v>
      </c>
      <c r="E7" s="62" t="s">
        <v>121</v>
      </c>
      <c r="F7" s="61" t="s">
        <v>122</v>
      </c>
      <c r="G7" s="103" t="s">
        <v>123</v>
      </c>
    </row>
    <row r="8" spans="1:7" s="67" customFormat="1" ht="16.5" customHeight="1">
      <c r="A8" s="64"/>
      <c r="B8" s="65">
        <v>1</v>
      </c>
      <c r="C8" s="66">
        <v>2</v>
      </c>
      <c r="D8" s="66">
        <v>3</v>
      </c>
      <c r="E8" s="66">
        <v>4</v>
      </c>
      <c r="F8" s="66">
        <v>5</v>
      </c>
      <c r="G8" s="104">
        <v>6</v>
      </c>
    </row>
    <row r="9" spans="1:7" s="73" customFormat="1" ht="22.5" customHeight="1">
      <c r="A9" s="68" t="s">
        <v>124</v>
      </c>
      <c r="B9" s="69" t="s">
        <v>125</v>
      </c>
      <c r="C9" s="70" t="s">
        <v>126</v>
      </c>
      <c r="D9" s="70" t="s">
        <v>194</v>
      </c>
      <c r="E9" s="71">
        <v>178214315494</v>
      </c>
      <c r="F9" s="71">
        <v>127409651142</v>
      </c>
      <c r="G9" s="105">
        <f>E9+F9</f>
        <v>305623966636</v>
      </c>
    </row>
    <row r="10" spans="1:7" s="73" customFormat="1" ht="22.5" customHeight="1">
      <c r="A10" s="74" t="s">
        <v>127</v>
      </c>
      <c r="B10" s="75" t="s">
        <v>128</v>
      </c>
      <c r="C10" s="76" t="s">
        <v>129</v>
      </c>
      <c r="D10" s="76" t="s">
        <v>195</v>
      </c>
      <c r="E10" s="72">
        <v>82930941</v>
      </c>
      <c r="F10" s="72">
        <v>45745193</v>
      </c>
      <c r="G10" s="106">
        <f aca="true" t="shared" si="0" ref="G10:G31">E10+F10</f>
        <v>128676134</v>
      </c>
    </row>
    <row r="11" spans="1:7" s="82" customFormat="1" ht="18.75" customHeight="1">
      <c r="A11" s="77"/>
      <c r="B11" s="78" t="s">
        <v>130</v>
      </c>
      <c r="C11" s="79"/>
      <c r="D11" s="79"/>
      <c r="E11" s="80">
        <v>0</v>
      </c>
      <c r="F11" s="80">
        <v>0</v>
      </c>
      <c r="G11" s="107">
        <f t="shared" si="0"/>
        <v>0</v>
      </c>
    </row>
    <row r="12" spans="1:7" s="82" customFormat="1" ht="18.75" customHeight="1">
      <c r="A12" s="77"/>
      <c r="B12" s="77" t="s">
        <v>131</v>
      </c>
      <c r="C12" s="79"/>
      <c r="D12" s="79"/>
      <c r="E12" s="80">
        <v>82930941</v>
      </c>
      <c r="F12" s="80">
        <v>45745193</v>
      </c>
      <c r="G12" s="107">
        <f t="shared" si="0"/>
        <v>128676134</v>
      </c>
    </row>
    <row r="13" spans="1:7" s="82" customFormat="1" ht="18.75" customHeight="1">
      <c r="A13" s="77"/>
      <c r="B13" s="77" t="s">
        <v>132</v>
      </c>
      <c r="C13" s="79"/>
      <c r="D13" s="79"/>
      <c r="E13" s="80">
        <v>0</v>
      </c>
      <c r="F13" s="80">
        <v>0</v>
      </c>
      <c r="G13" s="107">
        <f t="shared" si="0"/>
        <v>0</v>
      </c>
    </row>
    <row r="14" spans="1:7" s="82" customFormat="1" ht="27" customHeight="1">
      <c r="A14" s="77"/>
      <c r="B14" s="83" t="s">
        <v>133</v>
      </c>
      <c r="C14" s="79"/>
      <c r="D14" s="79"/>
      <c r="E14" s="80">
        <v>0</v>
      </c>
      <c r="F14" s="80">
        <v>0</v>
      </c>
      <c r="G14" s="107">
        <f t="shared" si="0"/>
        <v>0</v>
      </c>
    </row>
    <row r="15" spans="1:7" s="73" customFormat="1" ht="22.5" customHeight="1">
      <c r="A15" s="74" t="s">
        <v>134</v>
      </c>
      <c r="B15" s="75" t="s">
        <v>135</v>
      </c>
      <c r="C15" s="76" t="s">
        <v>136</v>
      </c>
      <c r="D15" s="76" t="s">
        <v>196</v>
      </c>
      <c r="E15" s="72">
        <v>178131384553</v>
      </c>
      <c r="F15" s="72">
        <v>127363905949</v>
      </c>
      <c r="G15" s="106">
        <f t="shared" si="0"/>
        <v>305495290502</v>
      </c>
    </row>
    <row r="16" spans="1:7" s="73" customFormat="1" ht="22.5" customHeight="1">
      <c r="A16" s="74" t="s">
        <v>137</v>
      </c>
      <c r="B16" s="75" t="s">
        <v>138</v>
      </c>
      <c r="C16" s="76" t="s">
        <v>139</v>
      </c>
      <c r="D16" s="76" t="s">
        <v>197</v>
      </c>
      <c r="E16" s="72">
        <v>161742076459</v>
      </c>
      <c r="F16" s="72">
        <v>120214906033</v>
      </c>
      <c r="G16" s="106">
        <f t="shared" si="0"/>
        <v>281956982492</v>
      </c>
    </row>
    <row r="17" spans="1:7" s="73" customFormat="1" ht="22.5" customHeight="1">
      <c r="A17" s="74" t="s">
        <v>140</v>
      </c>
      <c r="B17" s="75" t="s">
        <v>141</v>
      </c>
      <c r="C17" s="76" t="s">
        <v>142</v>
      </c>
      <c r="D17" s="76"/>
      <c r="E17" s="72">
        <v>16389308094</v>
      </c>
      <c r="F17" s="72">
        <v>7148999916</v>
      </c>
      <c r="G17" s="106">
        <f t="shared" si="0"/>
        <v>23538308010</v>
      </c>
    </row>
    <row r="18" spans="1:7" s="73" customFormat="1" ht="22.5" customHeight="1">
      <c r="A18" s="74" t="s">
        <v>143</v>
      </c>
      <c r="B18" s="75" t="s">
        <v>144</v>
      </c>
      <c r="C18" s="76" t="s">
        <v>145</v>
      </c>
      <c r="D18" s="76" t="s">
        <v>198</v>
      </c>
      <c r="E18" s="72">
        <v>27369435978</v>
      </c>
      <c r="F18" s="72">
        <v>4827930536</v>
      </c>
      <c r="G18" s="106">
        <f t="shared" si="0"/>
        <v>32197366514</v>
      </c>
    </row>
    <row r="19" spans="1:7" s="73" customFormat="1" ht="22.5" customHeight="1">
      <c r="A19" s="84" t="s">
        <v>146</v>
      </c>
      <c r="B19" s="75" t="s">
        <v>147</v>
      </c>
      <c r="C19" s="76" t="s">
        <v>148</v>
      </c>
      <c r="D19" s="76" t="s">
        <v>199</v>
      </c>
      <c r="E19" s="72">
        <v>8262949397</v>
      </c>
      <c r="F19" s="72">
        <v>853608330</v>
      </c>
      <c r="G19" s="106">
        <f t="shared" si="0"/>
        <v>9116557727</v>
      </c>
    </row>
    <row r="20" spans="1:7" s="88" customFormat="1" ht="22.5" customHeight="1">
      <c r="A20" s="85"/>
      <c r="B20" s="86" t="s">
        <v>149</v>
      </c>
      <c r="C20" s="87" t="s">
        <v>150</v>
      </c>
      <c r="D20" s="87"/>
      <c r="E20" s="81">
        <v>8207066856</v>
      </c>
      <c r="F20" s="81">
        <v>839785805</v>
      </c>
      <c r="G20" s="108">
        <f t="shared" si="0"/>
        <v>9046852661</v>
      </c>
    </row>
    <row r="21" spans="1:7" s="73" customFormat="1" ht="22.5" customHeight="1">
      <c r="A21" s="74" t="s">
        <v>151</v>
      </c>
      <c r="B21" s="75" t="s">
        <v>152</v>
      </c>
      <c r="C21" s="76" t="s">
        <v>153</v>
      </c>
      <c r="D21" s="76"/>
      <c r="E21" s="72">
        <v>1019072119</v>
      </c>
      <c r="F21" s="72">
        <v>323146916</v>
      </c>
      <c r="G21" s="106">
        <f t="shared" si="0"/>
        <v>1342219035</v>
      </c>
    </row>
    <row r="22" spans="1:7" s="73" customFormat="1" ht="22.5" customHeight="1">
      <c r="A22" s="74" t="s">
        <v>154</v>
      </c>
      <c r="B22" s="75" t="s">
        <v>155</v>
      </c>
      <c r="C22" s="76" t="s">
        <v>156</v>
      </c>
      <c r="D22" s="76"/>
      <c r="E22" s="72">
        <v>18378532886</v>
      </c>
      <c r="F22" s="72">
        <v>6248744877</v>
      </c>
      <c r="G22" s="106">
        <f t="shared" si="0"/>
        <v>24627277763</v>
      </c>
    </row>
    <row r="23" spans="1:7" s="73" customFormat="1" ht="22.5" customHeight="1">
      <c r="A23" s="74" t="s">
        <v>157</v>
      </c>
      <c r="B23" s="75" t="s">
        <v>158</v>
      </c>
      <c r="C23" s="76" t="s">
        <v>159</v>
      </c>
      <c r="D23" s="76"/>
      <c r="E23" s="72">
        <f>E17+E18-E19-E21-E22</f>
        <v>16098189670</v>
      </c>
      <c r="F23" s="72">
        <f>F17+F18-F19-F21-F22</f>
        <v>4551430329</v>
      </c>
      <c r="G23" s="106">
        <f t="shared" si="0"/>
        <v>20649619999</v>
      </c>
    </row>
    <row r="24" spans="1:7" s="73" customFormat="1" ht="22.5" customHeight="1">
      <c r="A24" s="74" t="s">
        <v>160</v>
      </c>
      <c r="B24" s="75" t="s">
        <v>161</v>
      </c>
      <c r="C24" s="76" t="s">
        <v>162</v>
      </c>
      <c r="D24" s="76"/>
      <c r="E24" s="72">
        <v>669328080</v>
      </c>
      <c r="F24" s="72">
        <v>2679651457</v>
      </c>
      <c r="G24" s="106">
        <f t="shared" si="0"/>
        <v>3348979537</v>
      </c>
    </row>
    <row r="25" spans="1:7" s="73" customFormat="1" ht="22.5" customHeight="1">
      <c r="A25" s="74" t="s">
        <v>163</v>
      </c>
      <c r="B25" s="75" t="s">
        <v>164</v>
      </c>
      <c r="C25" s="76" t="s">
        <v>165</v>
      </c>
      <c r="D25" s="76"/>
      <c r="E25" s="72">
        <v>398309864</v>
      </c>
      <c r="F25" s="72">
        <v>2317544873</v>
      </c>
      <c r="G25" s="106">
        <f t="shared" si="0"/>
        <v>2715854737</v>
      </c>
    </row>
    <row r="26" spans="1:7" s="73" customFormat="1" ht="22.5" customHeight="1">
      <c r="A26" s="74" t="s">
        <v>166</v>
      </c>
      <c r="B26" s="75" t="s">
        <v>167</v>
      </c>
      <c r="C26" s="76" t="s">
        <v>168</v>
      </c>
      <c r="D26" s="76"/>
      <c r="E26" s="72">
        <v>271018216</v>
      </c>
      <c r="F26" s="72">
        <v>362106584</v>
      </c>
      <c r="G26" s="106">
        <f t="shared" si="0"/>
        <v>633124800</v>
      </c>
    </row>
    <row r="27" spans="1:7" s="73" customFormat="1" ht="22.5" customHeight="1">
      <c r="A27" s="74" t="s">
        <v>169</v>
      </c>
      <c r="B27" s="75" t="s">
        <v>170</v>
      </c>
      <c r="C27" s="76" t="s">
        <v>171</v>
      </c>
      <c r="D27" s="76"/>
      <c r="E27" s="72">
        <f>E23+E26</f>
        <v>16369207886</v>
      </c>
      <c r="F27" s="72">
        <f>F23+F26</f>
        <v>4913536913</v>
      </c>
      <c r="G27" s="106">
        <f t="shared" si="0"/>
        <v>21282744799</v>
      </c>
    </row>
    <row r="28" spans="1:7" s="73" customFormat="1" ht="22.5" customHeight="1">
      <c r="A28" s="75" t="s">
        <v>172</v>
      </c>
      <c r="B28" s="75" t="s">
        <v>173</v>
      </c>
      <c r="C28" s="76" t="s">
        <v>174</v>
      </c>
      <c r="D28" s="76"/>
      <c r="E28" s="72">
        <v>624796900</v>
      </c>
      <c r="F28" s="72">
        <v>1839681093</v>
      </c>
      <c r="G28" s="106">
        <f t="shared" si="0"/>
        <v>2464477993</v>
      </c>
    </row>
    <row r="29" spans="1:7" s="73" customFormat="1" ht="22.5" customHeight="1">
      <c r="A29" s="75" t="s">
        <v>175</v>
      </c>
      <c r="B29" s="75" t="s">
        <v>176</v>
      </c>
      <c r="C29" s="90">
        <v>52</v>
      </c>
      <c r="D29" s="90"/>
      <c r="E29" s="72">
        <v>0</v>
      </c>
      <c r="F29" s="72">
        <v>0</v>
      </c>
      <c r="G29" s="106">
        <f t="shared" si="0"/>
        <v>0</v>
      </c>
    </row>
    <row r="30" spans="1:7" s="73" customFormat="1" ht="22.5" customHeight="1">
      <c r="A30" s="75" t="s">
        <v>177</v>
      </c>
      <c r="B30" s="75" t="s">
        <v>178</v>
      </c>
      <c r="C30" s="76" t="s">
        <v>179</v>
      </c>
      <c r="D30" s="76"/>
      <c r="E30" s="72">
        <v>15744410986</v>
      </c>
      <c r="F30" s="72">
        <v>3073855820</v>
      </c>
      <c r="G30" s="106">
        <f t="shared" si="0"/>
        <v>18818266806</v>
      </c>
    </row>
    <row r="31" spans="1:7" s="94" customFormat="1" ht="21.75" customHeight="1">
      <c r="A31" s="91" t="s">
        <v>180</v>
      </c>
      <c r="B31" s="92" t="s">
        <v>181</v>
      </c>
      <c r="C31" s="93"/>
      <c r="D31" s="93"/>
      <c r="E31" s="89">
        <v>0</v>
      </c>
      <c r="F31" s="89"/>
      <c r="G31" s="109">
        <f t="shared" si="0"/>
        <v>0</v>
      </c>
    </row>
    <row r="32" spans="1:7" s="73" customFormat="1" ht="18.75" customHeight="1">
      <c r="A32" s="97"/>
      <c r="B32" s="97"/>
      <c r="C32" s="97"/>
      <c r="D32" s="97"/>
      <c r="E32" s="137" t="s">
        <v>185</v>
      </c>
      <c r="F32" s="137"/>
      <c r="G32" s="137"/>
    </row>
    <row r="33" spans="1:7" s="73" customFormat="1" ht="18.75" customHeight="1">
      <c r="A33" s="97"/>
      <c r="B33" s="97" t="s">
        <v>182</v>
      </c>
      <c r="C33" s="97"/>
      <c r="D33" s="97"/>
      <c r="E33" s="98"/>
      <c r="F33" s="97" t="s">
        <v>183</v>
      </c>
      <c r="G33" s="110"/>
    </row>
    <row r="34" spans="1:7" s="73" customFormat="1" ht="16.5" customHeight="1">
      <c r="A34" s="96"/>
      <c r="B34" s="96"/>
      <c r="C34" s="96"/>
      <c r="D34" s="96"/>
      <c r="E34" s="98"/>
      <c r="F34" s="97"/>
      <c r="G34" s="111"/>
    </row>
    <row r="35" spans="1:7" s="73" customFormat="1" ht="15">
      <c r="A35" s="96"/>
      <c r="B35" s="96"/>
      <c r="C35" s="96"/>
      <c r="D35" s="96"/>
      <c r="E35" s="129"/>
      <c r="F35" s="130"/>
      <c r="G35" s="131"/>
    </row>
    <row r="36" spans="1:7" s="94" customFormat="1" ht="15.75" customHeight="1">
      <c r="A36" s="96"/>
      <c r="B36" s="95"/>
      <c r="C36" s="95"/>
      <c r="D36" s="96"/>
      <c r="E36" s="138"/>
      <c r="F36" s="138"/>
      <c r="G36" s="138"/>
    </row>
    <row r="37" spans="1:7" s="94" customFormat="1" ht="15">
      <c r="A37" s="96"/>
      <c r="B37" s="95"/>
      <c r="C37" s="95"/>
      <c r="D37" s="96"/>
      <c r="E37" s="132"/>
      <c r="F37" s="130"/>
      <c r="G37" s="133"/>
    </row>
    <row r="38" spans="1:7" s="82" customFormat="1" ht="14.25">
      <c r="A38" s="99"/>
      <c r="B38" s="99"/>
      <c r="C38" s="99"/>
      <c r="D38" s="99"/>
      <c r="E38" s="125"/>
      <c r="F38" s="126"/>
      <c r="G38" s="127"/>
    </row>
    <row r="39" spans="2:7" ht="15.75">
      <c r="B39" s="112" t="s">
        <v>186</v>
      </c>
      <c r="E39" s="125"/>
      <c r="F39" s="126"/>
      <c r="G39" s="128"/>
    </row>
    <row r="40" spans="5:7" ht="14.25">
      <c r="E40" s="125"/>
      <c r="F40" s="126"/>
      <c r="G40" s="128"/>
    </row>
    <row r="41" ht="14.25">
      <c r="E41" s="125"/>
    </row>
    <row r="42" ht="14.25">
      <c r="E42" s="125"/>
    </row>
  </sheetData>
  <mergeCells count="5">
    <mergeCell ref="E32:G32"/>
    <mergeCell ref="E36:G36"/>
    <mergeCell ref="D1:G1"/>
    <mergeCell ref="A4:G4"/>
    <mergeCell ref="A5:G5"/>
  </mergeCells>
  <printOptions/>
  <pageMargins left="0.26" right="0.23" top="0.24" bottom="0.27" header="0.2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HASTC HASTC</cp:lastModifiedBy>
  <cp:lastPrinted>2008-01-28T07:30:54Z</cp:lastPrinted>
  <dcterms:created xsi:type="dcterms:W3CDTF">2006-05-19T08:40:01Z</dcterms:created>
  <dcterms:modified xsi:type="dcterms:W3CDTF">2008-01-28T07:36:47Z</dcterms:modified>
  <cp:category/>
  <cp:version/>
  <cp:contentType/>
  <cp:contentStatus/>
</cp:coreProperties>
</file>